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drawings/drawing4.xml" ContentType="application/vnd.openxmlformats-officedocument.drawing+xml"/>
  <Override PartName="/xl/slicers/slicer4.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fileSharing userName="Greves, Rich" algorithmName="SHA-512" hashValue="2uy7Uvn/wJ+DaHiEPwifNqz8rh6FjbVwWNcySloSoyLEc8+uz9JnVvVrNww681kC0J5vQv+6JzyHFJP6pG1L1Q==" saltValue="DCMRiRsEniHy5y+Pa6FC3g==" spinCount="100000"/>
  <workbookPr codeName="ThisWorkbook" hidePivotFieldList="1" defaultThemeVersion="166925"/>
  <mc:AlternateContent xmlns:mc="http://schemas.openxmlformats.org/markup-compatibility/2006">
    <mc:Choice Requires="x15">
      <x15ac:absPath xmlns:x15ac="http://schemas.microsoft.com/office/spreadsheetml/2010/11/ac" url="H:\AIR\Meteorology\REGIONAL HAZE\2025 5-YR PROGRESS REPORT\2021\"/>
    </mc:Choice>
  </mc:AlternateContent>
  <xr:revisionPtr revIDLastSave="0" documentId="13_ncr:10001_{5C2405F6-11FF-491D-8198-1388A10E8F6C}" xr6:coauthVersionLast="47" xr6:coauthVersionMax="47" xr10:uidLastSave="{00000000-0000-0000-0000-000000000000}"/>
  <bookViews>
    <workbookView xWindow="-108" yWindow="-108" windowWidth="23256" windowHeight="12576" tabRatio="898" activeTab="7" xr2:uid="{00000000-000D-0000-FFFF-FFFF00000000}"/>
  </bookViews>
  <sheets>
    <sheet name="Sulfate PT" sheetId="52" r:id="rId1"/>
    <sheet name="Sulfate PC" sheetId="53" r:id="rId2"/>
    <sheet name="Nitrate PT" sheetId="62" r:id="rId3"/>
    <sheet name="Nitrate PC" sheetId="63" r:id="rId4"/>
    <sheet name="OMC-LAC PT" sheetId="64" r:id="rId5"/>
    <sheet name="OMC-LAC PC" sheetId="65" r:id="rId6"/>
    <sheet name="CM PT" sheetId="60" r:id="rId7"/>
    <sheet name="CM PC" sheetId="61" r:id="rId8"/>
    <sheet name="plotting data" sheetId="1" r:id="rId9"/>
    <sheet name="RHII metrics NATURAL DATA" sheetId="6" state="hidden" r:id="rId10"/>
    <sheet name="RHIII metrics NATURAL DATA (2)" sheetId="50" state="hidden" r:id="rId11"/>
    <sheet name="ACAD Nitrate" sheetId="20" state="hidden" r:id="rId12"/>
    <sheet name="ACAD OMC-LAC" sheetId="21" state="hidden" r:id="rId13"/>
    <sheet name="ACAD CM" sheetId="19" state="hidden" r:id="rId14"/>
    <sheet name="MOOS Nitrate" sheetId="30" state="hidden" r:id="rId15"/>
    <sheet name="MOOS OMC-LAC" sheetId="34" state="hidden" r:id="rId16"/>
    <sheet name="MOOS CM" sheetId="33" state="hidden" r:id="rId17"/>
  </sheets>
  <definedNames>
    <definedName name="Slicer_Site">#N/A</definedName>
    <definedName name="Slicer_Year">#N/A</definedName>
  </definedNames>
  <calcPr calcId="191029"/>
  <pivotCaches>
    <pivotCache cacheId="0" r:id="rId18"/>
  </pivotCaches>
  <extLst>
    <ext xmlns:x14="http://schemas.microsoft.com/office/spreadsheetml/2009/9/main" uri="{BBE1A952-AA13-448e-AADC-164F8A28A991}">
      <x14:slicerCaches>
        <x14:slicerCache r:id="rId19"/>
        <x14:slicerCache r:id="rId2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 i="61" l="1"/>
  <c r="Z1" i="65" l="1"/>
  <c r="Z1" i="63"/>
  <c r="Z1" i="53" l="1"/>
  <c r="N90" i="1"/>
  <c r="O90" i="1"/>
  <c r="P90" i="1"/>
  <c r="Q90" i="1"/>
  <c r="R90" i="1"/>
  <c r="S90" i="1"/>
  <c r="T90" i="1"/>
  <c r="U90" i="1"/>
  <c r="V90" i="1"/>
  <c r="W90" i="1"/>
  <c r="N91" i="1"/>
  <c r="O91" i="1"/>
  <c r="P91" i="1"/>
  <c r="Q91" i="1"/>
  <c r="R91" i="1"/>
  <c r="S91" i="1"/>
  <c r="T91" i="1"/>
  <c r="U91" i="1"/>
  <c r="V91" i="1"/>
  <c r="W91" i="1"/>
  <c r="Y88" i="1"/>
  <c r="Z88" i="1"/>
  <c r="Z89" i="1" s="1"/>
  <c r="AA88" i="1"/>
  <c r="AA89" i="1" s="1"/>
  <c r="AB88" i="1"/>
  <c r="AC88" i="1"/>
  <c r="AD88" i="1"/>
  <c r="AJ88" i="1" s="1"/>
  <c r="AE88" i="1"/>
  <c r="AF88" i="1"/>
  <c r="AG88" i="1"/>
  <c r="AH88" i="1"/>
  <c r="AH89" i="1" s="1"/>
  <c r="AI88" i="1"/>
  <c r="Y89" i="1"/>
  <c r="AB89" i="1"/>
  <c r="AC89" i="1"/>
  <c r="AI89" i="1" s="1"/>
  <c r="AE89" i="1"/>
  <c r="AF89" i="1"/>
  <c r="AG89" i="1"/>
  <c r="M88" i="1"/>
  <c r="M89" i="1"/>
  <c r="W206" i="1"/>
  <c r="V206" i="1"/>
  <c r="U206" i="1"/>
  <c r="T206" i="1"/>
  <c r="S206" i="1"/>
  <c r="R206" i="1"/>
  <c r="Q206" i="1"/>
  <c r="P206" i="1"/>
  <c r="O206" i="1"/>
  <c r="N206" i="1"/>
  <c r="W205" i="1"/>
  <c r="V205" i="1"/>
  <c r="U205" i="1"/>
  <c r="T205" i="1"/>
  <c r="S205" i="1"/>
  <c r="R205" i="1"/>
  <c r="Q205" i="1"/>
  <c r="P205" i="1"/>
  <c r="O205" i="1"/>
  <c r="N205" i="1"/>
  <c r="W204" i="1"/>
  <c r="V204" i="1"/>
  <c r="U204" i="1"/>
  <c r="T204" i="1"/>
  <c r="S204" i="1"/>
  <c r="R204" i="1"/>
  <c r="Q204" i="1"/>
  <c r="P204" i="1"/>
  <c r="O204" i="1"/>
  <c r="N204" i="1"/>
  <c r="W203" i="1"/>
  <c r="V203" i="1"/>
  <c r="U203" i="1"/>
  <c r="T203" i="1"/>
  <c r="S203" i="1"/>
  <c r="R203" i="1"/>
  <c r="Q203" i="1"/>
  <c r="P203" i="1"/>
  <c r="O203" i="1"/>
  <c r="N203" i="1"/>
  <c r="W202" i="1"/>
  <c r="V202" i="1"/>
  <c r="U202" i="1"/>
  <c r="T202" i="1"/>
  <c r="S202" i="1"/>
  <c r="R202" i="1"/>
  <c r="Q202" i="1"/>
  <c r="P202" i="1"/>
  <c r="O202" i="1"/>
  <c r="N202" i="1"/>
  <c r="W201" i="1"/>
  <c r="V201" i="1"/>
  <c r="U201" i="1"/>
  <c r="T201" i="1"/>
  <c r="S201" i="1"/>
  <c r="R201" i="1"/>
  <c r="Q201" i="1"/>
  <c r="P201" i="1"/>
  <c r="O201" i="1"/>
  <c r="N201" i="1"/>
  <c r="W200" i="1"/>
  <c r="V200" i="1"/>
  <c r="U200" i="1"/>
  <c r="T200" i="1"/>
  <c r="S200" i="1"/>
  <c r="R200" i="1"/>
  <c r="Q200" i="1"/>
  <c r="P200" i="1"/>
  <c r="O200" i="1"/>
  <c r="N200" i="1"/>
  <c r="W199" i="1"/>
  <c r="V199" i="1"/>
  <c r="U199" i="1"/>
  <c r="T199" i="1"/>
  <c r="S199" i="1"/>
  <c r="R199" i="1"/>
  <c r="Q199" i="1"/>
  <c r="P199" i="1"/>
  <c r="O199" i="1"/>
  <c r="N199" i="1"/>
  <c r="W198" i="1"/>
  <c r="V198" i="1"/>
  <c r="U198" i="1"/>
  <c r="T198" i="1"/>
  <c r="S198" i="1"/>
  <c r="R198" i="1"/>
  <c r="Q198" i="1"/>
  <c r="P198" i="1"/>
  <c r="O198" i="1"/>
  <c r="N198" i="1"/>
  <c r="W197" i="1"/>
  <c r="V197" i="1"/>
  <c r="U197" i="1"/>
  <c r="T197" i="1"/>
  <c r="S197" i="1"/>
  <c r="R197" i="1"/>
  <c r="Q197" i="1"/>
  <c r="P197" i="1"/>
  <c r="O197" i="1"/>
  <c r="N197" i="1"/>
  <c r="W196" i="1"/>
  <c r="V196" i="1"/>
  <c r="U196" i="1"/>
  <c r="T196" i="1"/>
  <c r="S196" i="1"/>
  <c r="R196" i="1"/>
  <c r="Q196" i="1"/>
  <c r="P196" i="1"/>
  <c r="O196" i="1"/>
  <c r="N196" i="1"/>
  <c r="W195" i="1"/>
  <c r="V195" i="1"/>
  <c r="U195" i="1"/>
  <c r="T195" i="1"/>
  <c r="S195" i="1"/>
  <c r="R195" i="1"/>
  <c r="Q195" i="1"/>
  <c r="P195" i="1"/>
  <c r="O195" i="1"/>
  <c r="N195" i="1"/>
  <c r="W194" i="1"/>
  <c r="V194" i="1"/>
  <c r="U194" i="1"/>
  <c r="T194" i="1"/>
  <c r="S194" i="1"/>
  <c r="R194" i="1"/>
  <c r="Q194" i="1"/>
  <c r="P194" i="1"/>
  <c r="O194" i="1"/>
  <c r="N194" i="1"/>
  <c r="W193" i="1"/>
  <c r="V193" i="1"/>
  <c r="U193" i="1"/>
  <c r="T193" i="1"/>
  <c r="S193" i="1"/>
  <c r="R193" i="1"/>
  <c r="Q193" i="1"/>
  <c r="P193" i="1"/>
  <c r="O193" i="1"/>
  <c r="N193" i="1"/>
  <c r="W192" i="1"/>
  <c r="V192" i="1"/>
  <c r="U192" i="1"/>
  <c r="T192" i="1"/>
  <c r="S192" i="1"/>
  <c r="R192" i="1"/>
  <c r="Q192" i="1"/>
  <c r="P192" i="1"/>
  <c r="O192" i="1"/>
  <c r="N192" i="1"/>
  <c r="W191" i="1"/>
  <c r="V191" i="1"/>
  <c r="U191" i="1"/>
  <c r="T191" i="1"/>
  <c r="S191" i="1"/>
  <c r="R191" i="1"/>
  <c r="Q191" i="1"/>
  <c r="P191" i="1"/>
  <c r="O191" i="1"/>
  <c r="N191" i="1"/>
  <c r="W190" i="1"/>
  <c r="V190" i="1"/>
  <c r="U190" i="1"/>
  <c r="T190" i="1"/>
  <c r="S190" i="1"/>
  <c r="R190" i="1"/>
  <c r="Q190" i="1"/>
  <c r="P190" i="1"/>
  <c r="O190" i="1"/>
  <c r="N190" i="1"/>
  <c r="W189" i="1"/>
  <c r="V189" i="1"/>
  <c r="U189" i="1"/>
  <c r="T189" i="1"/>
  <c r="S189" i="1"/>
  <c r="R189" i="1"/>
  <c r="Q189" i="1"/>
  <c r="P189" i="1"/>
  <c r="O189" i="1"/>
  <c r="N189" i="1"/>
  <c r="W188" i="1"/>
  <c r="V188" i="1"/>
  <c r="U188" i="1"/>
  <c r="T188" i="1"/>
  <c r="S188" i="1"/>
  <c r="R188" i="1"/>
  <c r="Q188" i="1"/>
  <c r="P188" i="1"/>
  <c r="O188" i="1"/>
  <c r="N188" i="1"/>
  <c r="W187" i="1"/>
  <c r="V187" i="1"/>
  <c r="U187" i="1"/>
  <c r="T187" i="1"/>
  <c r="S187" i="1"/>
  <c r="R187" i="1"/>
  <c r="Q187" i="1"/>
  <c r="P187" i="1"/>
  <c r="O187" i="1"/>
  <c r="N187" i="1"/>
  <c r="W186" i="1"/>
  <c r="V186" i="1"/>
  <c r="U186" i="1"/>
  <c r="T186" i="1"/>
  <c r="S186" i="1"/>
  <c r="R186" i="1"/>
  <c r="Q186" i="1"/>
  <c r="P186" i="1"/>
  <c r="O186" i="1"/>
  <c r="N186" i="1"/>
  <c r="W185" i="1"/>
  <c r="V185" i="1"/>
  <c r="U185" i="1"/>
  <c r="T185" i="1"/>
  <c r="S185" i="1"/>
  <c r="R185" i="1"/>
  <c r="Q185" i="1"/>
  <c r="P185" i="1"/>
  <c r="O185" i="1"/>
  <c r="N185" i="1"/>
  <c r="W184" i="1"/>
  <c r="V184" i="1"/>
  <c r="U184" i="1"/>
  <c r="T184" i="1"/>
  <c r="S184" i="1"/>
  <c r="R184" i="1"/>
  <c r="Q184" i="1"/>
  <c r="P184" i="1"/>
  <c r="O184" i="1"/>
  <c r="N184" i="1"/>
  <c r="W183" i="1"/>
  <c r="V183" i="1"/>
  <c r="U183" i="1"/>
  <c r="T183" i="1"/>
  <c r="S183" i="1"/>
  <c r="R183" i="1"/>
  <c r="Q183" i="1"/>
  <c r="P183" i="1"/>
  <c r="O183" i="1"/>
  <c r="N183" i="1"/>
  <c r="W182" i="1"/>
  <c r="V182" i="1"/>
  <c r="U182" i="1"/>
  <c r="T182" i="1"/>
  <c r="S182" i="1"/>
  <c r="R182" i="1"/>
  <c r="Q182" i="1"/>
  <c r="P182" i="1"/>
  <c r="O182" i="1"/>
  <c r="N182" i="1"/>
  <c r="W181" i="1"/>
  <c r="V181" i="1"/>
  <c r="U181" i="1"/>
  <c r="T181" i="1"/>
  <c r="S181" i="1"/>
  <c r="R181" i="1"/>
  <c r="Q181" i="1"/>
  <c r="P181" i="1"/>
  <c r="O181" i="1"/>
  <c r="N181" i="1"/>
  <c r="W180" i="1"/>
  <c r="V180" i="1"/>
  <c r="U180" i="1"/>
  <c r="T180" i="1"/>
  <c r="S180" i="1"/>
  <c r="R180" i="1"/>
  <c r="Q180" i="1"/>
  <c r="P180" i="1"/>
  <c r="O180" i="1"/>
  <c r="N180" i="1"/>
  <c r="W179" i="1"/>
  <c r="V179" i="1"/>
  <c r="U179" i="1"/>
  <c r="T179" i="1"/>
  <c r="S179" i="1"/>
  <c r="R179" i="1"/>
  <c r="Q179" i="1"/>
  <c r="P179" i="1"/>
  <c r="O179" i="1"/>
  <c r="N179" i="1"/>
  <c r="W178" i="1"/>
  <c r="V178" i="1"/>
  <c r="U178" i="1"/>
  <c r="T178" i="1"/>
  <c r="S178" i="1"/>
  <c r="R178" i="1"/>
  <c r="Q178" i="1"/>
  <c r="P178" i="1"/>
  <c r="O178" i="1"/>
  <c r="N178" i="1"/>
  <c r="W177" i="1"/>
  <c r="V177" i="1"/>
  <c r="U177" i="1"/>
  <c r="T177" i="1"/>
  <c r="S177" i="1"/>
  <c r="R177" i="1"/>
  <c r="Q177" i="1"/>
  <c r="P177" i="1"/>
  <c r="O177" i="1"/>
  <c r="N177" i="1"/>
  <c r="W176" i="1"/>
  <c r="V176" i="1"/>
  <c r="U176" i="1"/>
  <c r="T176" i="1"/>
  <c r="S176" i="1"/>
  <c r="R176" i="1"/>
  <c r="Q176" i="1"/>
  <c r="P176" i="1"/>
  <c r="O176" i="1"/>
  <c r="N176" i="1"/>
  <c r="W175" i="1"/>
  <c r="V175" i="1"/>
  <c r="U175" i="1"/>
  <c r="T175" i="1"/>
  <c r="S175" i="1"/>
  <c r="R175" i="1"/>
  <c r="Q175" i="1"/>
  <c r="P175" i="1"/>
  <c r="O175" i="1"/>
  <c r="N175" i="1"/>
  <c r="W174" i="1"/>
  <c r="V174" i="1"/>
  <c r="U174" i="1"/>
  <c r="T174" i="1"/>
  <c r="S174" i="1"/>
  <c r="R174" i="1"/>
  <c r="Q174" i="1"/>
  <c r="P174" i="1"/>
  <c r="O174" i="1"/>
  <c r="N174" i="1"/>
  <c r="W173" i="1"/>
  <c r="V173" i="1"/>
  <c r="U173" i="1"/>
  <c r="T173" i="1"/>
  <c r="S173" i="1"/>
  <c r="R173" i="1"/>
  <c r="Q173" i="1"/>
  <c r="P173" i="1"/>
  <c r="O173" i="1"/>
  <c r="N173" i="1"/>
  <c r="W172" i="1"/>
  <c r="V172" i="1"/>
  <c r="U172" i="1"/>
  <c r="T172" i="1"/>
  <c r="S172" i="1"/>
  <c r="R172" i="1"/>
  <c r="Q172" i="1"/>
  <c r="P172" i="1"/>
  <c r="O172" i="1"/>
  <c r="N172" i="1"/>
  <c r="W171" i="1"/>
  <c r="V171" i="1"/>
  <c r="U171" i="1"/>
  <c r="T171" i="1"/>
  <c r="S171" i="1"/>
  <c r="R171" i="1"/>
  <c r="Q171" i="1"/>
  <c r="P171" i="1"/>
  <c r="O171" i="1"/>
  <c r="N171" i="1"/>
  <c r="W170" i="1"/>
  <c r="V170" i="1"/>
  <c r="U170" i="1"/>
  <c r="T170" i="1"/>
  <c r="S170" i="1"/>
  <c r="R170" i="1"/>
  <c r="Q170" i="1"/>
  <c r="P170" i="1"/>
  <c r="O170" i="1"/>
  <c r="N170" i="1"/>
  <c r="W169" i="1"/>
  <c r="V169" i="1"/>
  <c r="U169" i="1"/>
  <c r="T169" i="1"/>
  <c r="S169" i="1"/>
  <c r="R169" i="1"/>
  <c r="Q169" i="1"/>
  <c r="P169" i="1"/>
  <c r="O169" i="1"/>
  <c r="N169" i="1"/>
  <c r="W168" i="1"/>
  <c r="V168" i="1"/>
  <c r="U168" i="1"/>
  <c r="T168" i="1"/>
  <c r="S168" i="1"/>
  <c r="R168" i="1"/>
  <c r="Q168" i="1"/>
  <c r="P168" i="1"/>
  <c r="O168" i="1"/>
  <c r="N168" i="1"/>
  <c r="W167" i="1"/>
  <c r="V167" i="1"/>
  <c r="U167" i="1"/>
  <c r="T167" i="1"/>
  <c r="S167" i="1"/>
  <c r="R167" i="1"/>
  <c r="Q167" i="1"/>
  <c r="P167" i="1"/>
  <c r="O167" i="1"/>
  <c r="N167" i="1"/>
  <c r="W166" i="1"/>
  <c r="V166" i="1"/>
  <c r="U166" i="1"/>
  <c r="T166" i="1"/>
  <c r="S166" i="1"/>
  <c r="R166" i="1"/>
  <c r="Q166" i="1"/>
  <c r="P166" i="1"/>
  <c r="O166" i="1"/>
  <c r="N166" i="1"/>
  <c r="W165" i="1"/>
  <c r="V165" i="1"/>
  <c r="U165" i="1"/>
  <c r="T165" i="1"/>
  <c r="S165" i="1"/>
  <c r="R165" i="1"/>
  <c r="Q165" i="1"/>
  <c r="P165" i="1"/>
  <c r="O165" i="1"/>
  <c r="N165" i="1"/>
  <c r="W164" i="1"/>
  <c r="V164" i="1"/>
  <c r="U164" i="1"/>
  <c r="T164" i="1"/>
  <c r="S164" i="1"/>
  <c r="R164" i="1"/>
  <c r="Q164" i="1"/>
  <c r="P164" i="1"/>
  <c r="O164" i="1"/>
  <c r="N164" i="1"/>
  <c r="W163" i="1"/>
  <c r="V163" i="1"/>
  <c r="U163" i="1"/>
  <c r="T163" i="1"/>
  <c r="S163" i="1"/>
  <c r="R163" i="1"/>
  <c r="Q163" i="1"/>
  <c r="P163" i="1"/>
  <c r="O163" i="1"/>
  <c r="N163" i="1"/>
  <c r="W162" i="1"/>
  <c r="V162" i="1"/>
  <c r="U162" i="1"/>
  <c r="T162" i="1"/>
  <c r="S162" i="1"/>
  <c r="R162" i="1"/>
  <c r="Q162" i="1"/>
  <c r="P162" i="1"/>
  <c r="O162" i="1"/>
  <c r="N162" i="1"/>
  <c r="W161" i="1"/>
  <c r="V161" i="1"/>
  <c r="U161" i="1"/>
  <c r="T161" i="1"/>
  <c r="S161" i="1"/>
  <c r="R161" i="1"/>
  <c r="Q161" i="1"/>
  <c r="P161" i="1"/>
  <c r="O161" i="1"/>
  <c r="N161" i="1"/>
  <c r="W160" i="1"/>
  <c r="V160" i="1"/>
  <c r="U160" i="1"/>
  <c r="T160" i="1"/>
  <c r="S160" i="1"/>
  <c r="R160" i="1"/>
  <c r="Q160" i="1"/>
  <c r="P160" i="1"/>
  <c r="O160" i="1"/>
  <c r="N160" i="1"/>
  <c r="W159" i="1"/>
  <c r="V159" i="1"/>
  <c r="U159" i="1"/>
  <c r="T159" i="1"/>
  <c r="S159" i="1"/>
  <c r="R159" i="1"/>
  <c r="Q159" i="1"/>
  <c r="P159" i="1"/>
  <c r="O159" i="1"/>
  <c r="N159" i="1"/>
  <c r="W158" i="1"/>
  <c r="V158" i="1"/>
  <c r="U158" i="1"/>
  <c r="T158" i="1"/>
  <c r="S158" i="1"/>
  <c r="R158" i="1"/>
  <c r="Q158" i="1"/>
  <c r="P158" i="1"/>
  <c r="O158" i="1"/>
  <c r="N158" i="1"/>
  <c r="W157" i="1"/>
  <c r="V157" i="1"/>
  <c r="U157" i="1"/>
  <c r="T157" i="1"/>
  <c r="S157" i="1"/>
  <c r="R157" i="1"/>
  <c r="Q157" i="1"/>
  <c r="P157" i="1"/>
  <c r="O157" i="1"/>
  <c r="N157" i="1"/>
  <c r="W156" i="1"/>
  <c r="V156" i="1"/>
  <c r="U156" i="1"/>
  <c r="T156" i="1"/>
  <c r="S156" i="1"/>
  <c r="R156" i="1"/>
  <c r="Q156" i="1"/>
  <c r="P156" i="1"/>
  <c r="O156" i="1"/>
  <c r="N156" i="1"/>
  <c r="W155" i="1"/>
  <c r="V155" i="1"/>
  <c r="U155" i="1"/>
  <c r="T155" i="1"/>
  <c r="S155" i="1"/>
  <c r="R155" i="1"/>
  <c r="Q155" i="1"/>
  <c r="P155" i="1"/>
  <c r="O155" i="1"/>
  <c r="N155" i="1"/>
  <c r="W154" i="1"/>
  <c r="V154" i="1"/>
  <c r="U154" i="1"/>
  <c r="T154" i="1"/>
  <c r="S154" i="1"/>
  <c r="R154" i="1"/>
  <c r="Q154" i="1"/>
  <c r="P154" i="1"/>
  <c r="O154" i="1"/>
  <c r="N154" i="1"/>
  <c r="W153" i="1"/>
  <c r="V153" i="1"/>
  <c r="U153" i="1"/>
  <c r="T153" i="1"/>
  <c r="S153" i="1"/>
  <c r="R153" i="1"/>
  <c r="Q153" i="1"/>
  <c r="P153" i="1"/>
  <c r="O153" i="1"/>
  <c r="N153" i="1"/>
  <c r="W152" i="1"/>
  <c r="V152" i="1"/>
  <c r="U152" i="1"/>
  <c r="T152" i="1"/>
  <c r="S152" i="1"/>
  <c r="R152" i="1"/>
  <c r="Q152" i="1"/>
  <c r="P152" i="1"/>
  <c r="O152" i="1"/>
  <c r="N152" i="1"/>
  <c r="W151" i="1"/>
  <c r="V151" i="1"/>
  <c r="U151" i="1"/>
  <c r="T151" i="1"/>
  <c r="S151" i="1"/>
  <c r="R151" i="1"/>
  <c r="Q151" i="1"/>
  <c r="P151" i="1"/>
  <c r="O151" i="1"/>
  <c r="N151" i="1"/>
  <c r="W149" i="1"/>
  <c r="V149" i="1"/>
  <c r="U149" i="1"/>
  <c r="T149" i="1"/>
  <c r="S149" i="1"/>
  <c r="R149" i="1"/>
  <c r="Q149" i="1"/>
  <c r="P149" i="1"/>
  <c r="O149" i="1"/>
  <c r="N149" i="1"/>
  <c r="W148" i="1"/>
  <c r="V148" i="1"/>
  <c r="U148" i="1"/>
  <c r="T148" i="1"/>
  <c r="S148" i="1"/>
  <c r="R148" i="1"/>
  <c r="Q148" i="1"/>
  <c r="P148" i="1"/>
  <c r="O148" i="1"/>
  <c r="N148" i="1"/>
  <c r="W147" i="1"/>
  <c r="V147" i="1"/>
  <c r="U147" i="1"/>
  <c r="T147" i="1"/>
  <c r="S147" i="1"/>
  <c r="R147" i="1"/>
  <c r="Q147" i="1"/>
  <c r="P147" i="1"/>
  <c r="O147" i="1"/>
  <c r="N147" i="1"/>
  <c r="W146" i="1"/>
  <c r="V146" i="1"/>
  <c r="U146" i="1"/>
  <c r="T146" i="1"/>
  <c r="S146" i="1"/>
  <c r="R146" i="1"/>
  <c r="Q146" i="1"/>
  <c r="P146" i="1"/>
  <c r="O146" i="1"/>
  <c r="N146" i="1"/>
  <c r="W145" i="1"/>
  <c r="V145" i="1"/>
  <c r="U145" i="1"/>
  <c r="T145" i="1"/>
  <c r="S145" i="1"/>
  <c r="R145" i="1"/>
  <c r="Q145" i="1"/>
  <c r="P145" i="1"/>
  <c r="O145" i="1"/>
  <c r="N145" i="1"/>
  <c r="W144" i="1"/>
  <c r="V144" i="1"/>
  <c r="U144" i="1"/>
  <c r="T144" i="1"/>
  <c r="S144" i="1"/>
  <c r="R144" i="1"/>
  <c r="Q144" i="1"/>
  <c r="P144" i="1"/>
  <c r="O144" i="1"/>
  <c r="N144" i="1"/>
  <c r="W143" i="1"/>
  <c r="V143" i="1"/>
  <c r="U143" i="1"/>
  <c r="T143" i="1"/>
  <c r="S143" i="1"/>
  <c r="R143" i="1"/>
  <c r="Q143" i="1"/>
  <c r="P143" i="1"/>
  <c r="O143" i="1"/>
  <c r="N143" i="1"/>
  <c r="W142" i="1"/>
  <c r="V142" i="1"/>
  <c r="U142" i="1"/>
  <c r="T142" i="1"/>
  <c r="S142" i="1"/>
  <c r="R142" i="1"/>
  <c r="Q142" i="1"/>
  <c r="P142" i="1"/>
  <c r="O142" i="1"/>
  <c r="N142" i="1"/>
  <c r="W141" i="1"/>
  <c r="V141" i="1"/>
  <c r="U141" i="1"/>
  <c r="T141" i="1"/>
  <c r="S141" i="1"/>
  <c r="R141" i="1"/>
  <c r="Q141" i="1"/>
  <c r="P141" i="1"/>
  <c r="O141" i="1"/>
  <c r="N141" i="1"/>
  <c r="W140" i="1"/>
  <c r="V140" i="1"/>
  <c r="U140" i="1"/>
  <c r="T140" i="1"/>
  <c r="S140" i="1"/>
  <c r="R140" i="1"/>
  <c r="Q140" i="1"/>
  <c r="P140" i="1"/>
  <c r="O140" i="1"/>
  <c r="N140" i="1"/>
  <c r="W139" i="1"/>
  <c r="V139" i="1"/>
  <c r="U139" i="1"/>
  <c r="T139" i="1"/>
  <c r="S139" i="1"/>
  <c r="R139" i="1"/>
  <c r="Q139" i="1"/>
  <c r="P139" i="1"/>
  <c r="O139" i="1"/>
  <c r="N139" i="1"/>
  <c r="W138" i="1"/>
  <c r="V138" i="1"/>
  <c r="U138" i="1"/>
  <c r="T138" i="1"/>
  <c r="S138" i="1"/>
  <c r="R138" i="1"/>
  <c r="Q138" i="1"/>
  <c r="P138" i="1"/>
  <c r="O138" i="1"/>
  <c r="N138" i="1"/>
  <c r="W137" i="1"/>
  <c r="V137" i="1"/>
  <c r="U137" i="1"/>
  <c r="T137" i="1"/>
  <c r="S137" i="1"/>
  <c r="R137" i="1"/>
  <c r="Q137" i="1"/>
  <c r="P137" i="1"/>
  <c r="O137" i="1"/>
  <c r="N137" i="1"/>
  <c r="W136" i="1"/>
  <c r="V136" i="1"/>
  <c r="U136" i="1"/>
  <c r="T136" i="1"/>
  <c r="S136" i="1"/>
  <c r="R136" i="1"/>
  <c r="Q136" i="1"/>
  <c r="P136" i="1"/>
  <c r="O136" i="1"/>
  <c r="N136" i="1"/>
  <c r="W135" i="1"/>
  <c r="V135" i="1"/>
  <c r="U135" i="1"/>
  <c r="T135" i="1"/>
  <c r="S135" i="1"/>
  <c r="R135" i="1"/>
  <c r="Q135" i="1"/>
  <c r="P135" i="1"/>
  <c r="O135" i="1"/>
  <c r="N135" i="1"/>
  <c r="W134" i="1"/>
  <c r="V134" i="1"/>
  <c r="U134" i="1"/>
  <c r="T134" i="1"/>
  <c r="S134" i="1"/>
  <c r="R134" i="1"/>
  <c r="Q134" i="1"/>
  <c r="P134" i="1"/>
  <c r="O134" i="1"/>
  <c r="N134" i="1"/>
  <c r="W133" i="1"/>
  <c r="V133" i="1"/>
  <c r="U133" i="1"/>
  <c r="T133" i="1"/>
  <c r="S133" i="1"/>
  <c r="R133" i="1"/>
  <c r="Q133" i="1"/>
  <c r="P133" i="1"/>
  <c r="O133" i="1"/>
  <c r="N133" i="1"/>
  <c r="W132" i="1"/>
  <c r="V132" i="1"/>
  <c r="U132" i="1"/>
  <c r="T132" i="1"/>
  <c r="S132" i="1"/>
  <c r="R132" i="1"/>
  <c r="Q132" i="1"/>
  <c r="P132" i="1"/>
  <c r="O132" i="1"/>
  <c r="N132" i="1"/>
  <c r="W131" i="1"/>
  <c r="V131" i="1"/>
  <c r="U131" i="1"/>
  <c r="T131" i="1"/>
  <c r="S131" i="1"/>
  <c r="R131" i="1"/>
  <c r="Q131" i="1"/>
  <c r="P131" i="1"/>
  <c r="O131" i="1"/>
  <c r="N131" i="1"/>
  <c r="W130" i="1"/>
  <c r="V130" i="1"/>
  <c r="U130" i="1"/>
  <c r="T130" i="1"/>
  <c r="S130" i="1"/>
  <c r="R130" i="1"/>
  <c r="Q130" i="1"/>
  <c r="P130" i="1"/>
  <c r="O130" i="1"/>
  <c r="N130" i="1"/>
  <c r="W129" i="1"/>
  <c r="V129" i="1"/>
  <c r="U129" i="1"/>
  <c r="T129" i="1"/>
  <c r="S129" i="1"/>
  <c r="R129" i="1"/>
  <c r="Q129" i="1"/>
  <c r="P129" i="1"/>
  <c r="O129" i="1"/>
  <c r="N129" i="1"/>
  <c r="W128" i="1"/>
  <c r="V128" i="1"/>
  <c r="U128" i="1"/>
  <c r="T128" i="1"/>
  <c r="S128" i="1"/>
  <c r="R128" i="1"/>
  <c r="Q128" i="1"/>
  <c r="P128" i="1"/>
  <c r="O128" i="1"/>
  <c r="N128" i="1"/>
  <c r="W127" i="1"/>
  <c r="V127" i="1"/>
  <c r="U127" i="1"/>
  <c r="T127" i="1"/>
  <c r="S127" i="1"/>
  <c r="R127" i="1"/>
  <c r="Q127" i="1"/>
  <c r="P127" i="1"/>
  <c r="O127" i="1"/>
  <c r="N127" i="1"/>
  <c r="W126" i="1"/>
  <c r="V126" i="1"/>
  <c r="U126" i="1"/>
  <c r="T126" i="1"/>
  <c r="S126" i="1"/>
  <c r="R126" i="1"/>
  <c r="Q126" i="1"/>
  <c r="P126" i="1"/>
  <c r="O126" i="1"/>
  <c r="N126" i="1"/>
  <c r="W125" i="1"/>
  <c r="V125" i="1"/>
  <c r="U125" i="1"/>
  <c r="T125" i="1"/>
  <c r="S125" i="1"/>
  <c r="R125" i="1"/>
  <c r="Q125" i="1"/>
  <c r="P125" i="1"/>
  <c r="O125" i="1"/>
  <c r="N125" i="1"/>
  <c r="W124" i="1"/>
  <c r="V124" i="1"/>
  <c r="U124" i="1"/>
  <c r="T124" i="1"/>
  <c r="S124" i="1"/>
  <c r="R124" i="1"/>
  <c r="Q124" i="1"/>
  <c r="P124" i="1"/>
  <c r="O124" i="1"/>
  <c r="N124" i="1"/>
  <c r="W123" i="1"/>
  <c r="V123" i="1"/>
  <c r="U123" i="1"/>
  <c r="T123" i="1"/>
  <c r="S123" i="1"/>
  <c r="R123" i="1"/>
  <c r="Q123" i="1"/>
  <c r="P123" i="1"/>
  <c r="O123" i="1"/>
  <c r="N123" i="1"/>
  <c r="W122" i="1"/>
  <c r="V122" i="1"/>
  <c r="U122" i="1"/>
  <c r="T122" i="1"/>
  <c r="S122" i="1"/>
  <c r="R122" i="1"/>
  <c r="Q122" i="1"/>
  <c r="P122" i="1"/>
  <c r="O122" i="1"/>
  <c r="N122" i="1"/>
  <c r="W121" i="1"/>
  <c r="V121" i="1"/>
  <c r="U121" i="1"/>
  <c r="T121" i="1"/>
  <c r="S121" i="1"/>
  <c r="R121" i="1"/>
  <c r="Q121" i="1"/>
  <c r="P121" i="1"/>
  <c r="O121" i="1"/>
  <c r="N121" i="1"/>
  <c r="W120" i="1"/>
  <c r="V120" i="1"/>
  <c r="U120" i="1"/>
  <c r="T120" i="1"/>
  <c r="S120" i="1"/>
  <c r="R120" i="1"/>
  <c r="Q120" i="1"/>
  <c r="P120" i="1"/>
  <c r="O120" i="1"/>
  <c r="N120" i="1"/>
  <c r="W119" i="1"/>
  <c r="V119" i="1"/>
  <c r="U119" i="1"/>
  <c r="T119" i="1"/>
  <c r="S119" i="1"/>
  <c r="R119" i="1"/>
  <c r="Q119" i="1"/>
  <c r="P119" i="1"/>
  <c r="O119" i="1"/>
  <c r="N119" i="1"/>
  <c r="W118" i="1"/>
  <c r="V118" i="1"/>
  <c r="U118" i="1"/>
  <c r="T118" i="1"/>
  <c r="S118" i="1"/>
  <c r="R118" i="1"/>
  <c r="Q118" i="1"/>
  <c r="P118" i="1"/>
  <c r="O118" i="1"/>
  <c r="N118" i="1"/>
  <c r="W117" i="1"/>
  <c r="V117" i="1"/>
  <c r="U117" i="1"/>
  <c r="T117" i="1"/>
  <c r="S117" i="1"/>
  <c r="R117" i="1"/>
  <c r="Q117" i="1"/>
  <c r="P117" i="1"/>
  <c r="O117" i="1"/>
  <c r="N117" i="1"/>
  <c r="W116" i="1"/>
  <c r="V116" i="1"/>
  <c r="U116" i="1"/>
  <c r="T116" i="1"/>
  <c r="S116" i="1"/>
  <c r="R116" i="1"/>
  <c r="Q116" i="1"/>
  <c r="P116" i="1"/>
  <c r="O116" i="1"/>
  <c r="N116" i="1"/>
  <c r="W115" i="1"/>
  <c r="V115" i="1"/>
  <c r="U115" i="1"/>
  <c r="T115" i="1"/>
  <c r="S115" i="1"/>
  <c r="R115" i="1"/>
  <c r="Q115" i="1"/>
  <c r="P115" i="1"/>
  <c r="O115" i="1"/>
  <c r="N115" i="1"/>
  <c r="W114" i="1"/>
  <c r="V114" i="1"/>
  <c r="U114" i="1"/>
  <c r="T114" i="1"/>
  <c r="S114" i="1"/>
  <c r="R114" i="1"/>
  <c r="Q114" i="1"/>
  <c r="P114" i="1"/>
  <c r="O114" i="1"/>
  <c r="N114" i="1"/>
  <c r="W112" i="1"/>
  <c r="V112" i="1"/>
  <c r="U112" i="1"/>
  <c r="T112" i="1"/>
  <c r="S112" i="1"/>
  <c r="R112" i="1"/>
  <c r="Q112" i="1"/>
  <c r="P112" i="1"/>
  <c r="O112" i="1"/>
  <c r="N112" i="1"/>
  <c r="W111" i="1"/>
  <c r="V111" i="1"/>
  <c r="U111" i="1"/>
  <c r="T111" i="1"/>
  <c r="S111" i="1"/>
  <c r="R111" i="1"/>
  <c r="Q111" i="1"/>
  <c r="P111" i="1"/>
  <c r="O111" i="1"/>
  <c r="N111" i="1"/>
  <c r="W110" i="1"/>
  <c r="V110" i="1"/>
  <c r="U110" i="1"/>
  <c r="T110" i="1"/>
  <c r="S110" i="1"/>
  <c r="R110" i="1"/>
  <c r="Q110" i="1"/>
  <c r="P110" i="1"/>
  <c r="O110" i="1"/>
  <c r="N110" i="1"/>
  <c r="W109" i="1"/>
  <c r="V109" i="1"/>
  <c r="U109" i="1"/>
  <c r="T109" i="1"/>
  <c r="S109" i="1"/>
  <c r="R109" i="1"/>
  <c r="Q109" i="1"/>
  <c r="P109" i="1"/>
  <c r="O109" i="1"/>
  <c r="N109" i="1"/>
  <c r="W108" i="1"/>
  <c r="V108" i="1"/>
  <c r="U108" i="1"/>
  <c r="T108" i="1"/>
  <c r="S108" i="1"/>
  <c r="R108" i="1"/>
  <c r="Q108" i="1"/>
  <c r="P108" i="1"/>
  <c r="O108" i="1"/>
  <c r="N108" i="1"/>
  <c r="W107" i="1"/>
  <c r="V107" i="1"/>
  <c r="U107" i="1"/>
  <c r="T107" i="1"/>
  <c r="S107" i="1"/>
  <c r="R107" i="1"/>
  <c r="Q107" i="1"/>
  <c r="P107" i="1"/>
  <c r="O107" i="1"/>
  <c r="N107" i="1"/>
  <c r="W106" i="1"/>
  <c r="V106" i="1"/>
  <c r="U106" i="1"/>
  <c r="T106" i="1"/>
  <c r="S106" i="1"/>
  <c r="R106" i="1"/>
  <c r="Q106" i="1"/>
  <c r="P106" i="1"/>
  <c r="O106" i="1"/>
  <c r="N106" i="1"/>
  <c r="W105" i="1"/>
  <c r="V105" i="1"/>
  <c r="U105" i="1"/>
  <c r="T105" i="1"/>
  <c r="S105" i="1"/>
  <c r="R105" i="1"/>
  <c r="Q105" i="1"/>
  <c r="P105" i="1"/>
  <c r="O105" i="1"/>
  <c r="N105" i="1"/>
  <c r="W104" i="1"/>
  <c r="V104" i="1"/>
  <c r="U104" i="1"/>
  <c r="T104" i="1"/>
  <c r="S104" i="1"/>
  <c r="R104" i="1"/>
  <c r="Q104" i="1"/>
  <c r="P104" i="1"/>
  <c r="O104" i="1"/>
  <c r="N104" i="1"/>
  <c r="W103" i="1"/>
  <c r="V103" i="1"/>
  <c r="U103" i="1"/>
  <c r="T103" i="1"/>
  <c r="S103" i="1"/>
  <c r="R103" i="1"/>
  <c r="Q103" i="1"/>
  <c r="P103" i="1"/>
  <c r="O103" i="1"/>
  <c r="N103" i="1"/>
  <c r="W102" i="1"/>
  <c r="V102" i="1"/>
  <c r="U102" i="1"/>
  <c r="T102" i="1"/>
  <c r="S102" i="1"/>
  <c r="R102" i="1"/>
  <c r="Q102" i="1"/>
  <c r="P102" i="1"/>
  <c r="O102" i="1"/>
  <c r="N102" i="1"/>
  <c r="W101" i="1"/>
  <c r="V101" i="1"/>
  <c r="U101" i="1"/>
  <c r="T101" i="1"/>
  <c r="S101" i="1"/>
  <c r="R101" i="1"/>
  <c r="Q101" i="1"/>
  <c r="P101" i="1"/>
  <c r="O101" i="1"/>
  <c r="N101" i="1"/>
  <c r="W100" i="1"/>
  <c r="V100" i="1"/>
  <c r="U100" i="1"/>
  <c r="T100" i="1"/>
  <c r="S100" i="1"/>
  <c r="R100" i="1"/>
  <c r="Q100" i="1"/>
  <c r="P100" i="1"/>
  <c r="O100" i="1"/>
  <c r="N100" i="1"/>
  <c r="W99" i="1"/>
  <c r="V99" i="1"/>
  <c r="U99" i="1"/>
  <c r="T99" i="1"/>
  <c r="S99" i="1"/>
  <c r="R99" i="1"/>
  <c r="Q99" i="1"/>
  <c r="P99" i="1"/>
  <c r="O99" i="1"/>
  <c r="N99" i="1"/>
  <c r="W98" i="1"/>
  <c r="V98" i="1"/>
  <c r="U98" i="1"/>
  <c r="T98" i="1"/>
  <c r="S98" i="1"/>
  <c r="R98" i="1"/>
  <c r="Q98" i="1"/>
  <c r="P98" i="1"/>
  <c r="O98" i="1"/>
  <c r="N98" i="1"/>
  <c r="W97" i="1"/>
  <c r="V97" i="1"/>
  <c r="U97" i="1"/>
  <c r="T97" i="1"/>
  <c r="S97" i="1"/>
  <c r="R97" i="1"/>
  <c r="Q97" i="1"/>
  <c r="P97" i="1"/>
  <c r="O97" i="1"/>
  <c r="N97" i="1"/>
  <c r="W96" i="1"/>
  <c r="V96" i="1"/>
  <c r="U96" i="1"/>
  <c r="T96" i="1"/>
  <c r="S96" i="1"/>
  <c r="R96" i="1"/>
  <c r="Q96" i="1"/>
  <c r="P96" i="1"/>
  <c r="O96" i="1"/>
  <c r="N96" i="1"/>
  <c r="W95" i="1"/>
  <c r="V95" i="1"/>
  <c r="U95" i="1"/>
  <c r="T95" i="1"/>
  <c r="S95" i="1"/>
  <c r="R95" i="1"/>
  <c r="Q95" i="1"/>
  <c r="P95" i="1"/>
  <c r="O95" i="1"/>
  <c r="N95" i="1"/>
  <c r="W94" i="1"/>
  <c r="V94" i="1"/>
  <c r="U94" i="1"/>
  <c r="T94" i="1"/>
  <c r="S94" i="1"/>
  <c r="R94" i="1"/>
  <c r="Q94" i="1"/>
  <c r="P94" i="1"/>
  <c r="O94" i="1"/>
  <c r="N94" i="1"/>
  <c r="W93" i="1"/>
  <c r="V93" i="1"/>
  <c r="U93" i="1"/>
  <c r="T93" i="1"/>
  <c r="S93" i="1"/>
  <c r="R93" i="1"/>
  <c r="Q93" i="1"/>
  <c r="P93" i="1"/>
  <c r="O93" i="1"/>
  <c r="N93" i="1"/>
  <c r="W92" i="1"/>
  <c r="V92" i="1"/>
  <c r="U92" i="1"/>
  <c r="T92" i="1"/>
  <c r="S92" i="1"/>
  <c r="R92" i="1"/>
  <c r="Q92" i="1"/>
  <c r="P92" i="1"/>
  <c r="O92" i="1"/>
  <c r="N92" i="1"/>
  <c r="W87" i="1"/>
  <c r="V87" i="1"/>
  <c r="U87" i="1"/>
  <c r="T87" i="1"/>
  <c r="S87" i="1"/>
  <c r="R87" i="1"/>
  <c r="Q87" i="1"/>
  <c r="P87" i="1"/>
  <c r="O87" i="1"/>
  <c r="N87" i="1"/>
  <c r="W86" i="1"/>
  <c r="V86" i="1"/>
  <c r="U86" i="1"/>
  <c r="T86" i="1"/>
  <c r="S86" i="1"/>
  <c r="R86" i="1"/>
  <c r="Q86" i="1"/>
  <c r="P86" i="1"/>
  <c r="O86" i="1"/>
  <c r="N86" i="1"/>
  <c r="W85" i="1"/>
  <c r="V85" i="1"/>
  <c r="U85" i="1"/>
  <c r="T85" i="1"/>
  <c r="S85" i="1"/>
  <c r="R85" i="1"/>
  <c r="Q85" i="1"/>
  <c r="P85" i="1"/>
  <c r="O85" i="1"/>
  <c r="N85" i="1"/>
  <c r="W84" i="1"/>
  <c r="V84" i="1"/>
  <c r="U84" i="1"/>
  <c r="T84" i="1"/>
  <c r="S84" i="1"/>
  <c r="R84" i="1"/>
  <c r="Q84" i="1"/>
  <c r="P84" i="1"/>
  <c r="O84" i="1"/>
  <c r="N84" i="1"/>
  <c r="W83" i="1"/>
  <c r="V83" i="1"/>
  <c r="U83" i="1"/>
  <c r="T83" i="1"/>
  <c r="S83" i="1"/>
  <c r="R83" i="1"/>
  <c r="Q83" i="1"/>
  <c r="P83" i="1"/>
  <c r="O83" i="1"/>
  <c r="N83" i="1"/>
  <c r="W82" i="1"/>
  <c r="V82" i="1"/>
  <c r="U82" i="1"/>
  <c r="T82" i="1"/>
  <c r="S82" i="1"/>
  <c r="R82" i="1"/>
  <c r="Q82" i="1"/>
  <c r="P82" i="1"/>
  <c r="O82" i="1"/>
  <c r="N82" i="1"/>
  <c r="W81" i="1"/>
  <c r="V81" i="1"/>
  <c r="U81" i="1"/>
  <c r="T81" i="1"/>
  <c r="S81" i="1"/>
  <c r="R81" i="1"/>
  <c r="Q81" i="1"/>
  <c r="P81" i="1"/>
  <c r="O81" i="1"/>
  <c r="N81" i="1"/>
  <c r="W80" i="1"/>
  <c r="V80" i="1"/>
  <c r="U80" i="1"/>
  <c r="T80" i="1"/>
  <c r="S80" i="1"/>
  <c r="R80" i="1"/>
  <c r="Q80" i="1"/>
  <c r="P80" i="1"/>
  <c r="O80" i="1"/>
  <c r="N80" i="1"/>
  <c r="W78" i="1"/>
  <c r="V78" i="1"/>
  <c r="U78" i="1"/>
  <c r="T78" i="1"/>
  <c r="S78" i="1"/>
  <c r="R78" i="1"/>
  <c r="Q78" i="1"/>
  <c r="P78" i="1"/>
  <c r="O78" i="1"/>
  <c r="N78" i="1"/>
  <c r="W77" i="1"/>
  <c r="V77" i="1"/>
  <c r="U77" i="1"/>
  <c r="T77" i="1"/>
  <c r="S77" i="1"/>
  <c r="R77" i="1"/>
  <c r="Q77" i="1"/>
  <c r="P77" i="1"/>
  <c r="O77" i="1"/>
  <c r="N77" i="1"/>
  <c r="W76" i="1"/>
  <c r="V76" i="1"/>
  <c r="U76" i="1"/>
  <c r="T76" i="1"/>
  <c r="S76" i="1"/>
  <c r="R76" i="1"/>
  <c r="Q76" i="1"/>
  <c r="P76" i="1"/>
  <c r="O76" i="1"/>
  <c r="N76" i="1"/>
  <c r="W75" i="1"/>
  <c r="V75" i="1"/>
  <c r="U75" i="1"/>
  <c r="T75" i="1"/>
  <c r="S75" i="1"/>
  <c r="R75" i="1"/>
  <c r="Q75" i="1"/>
  <c r="P75" i="1"/>
  <c r="O75" i="1"/>
  <c r="N75" i="1"/>
  <c r="W74" i="1"/>
  <c r="V74" i="1"/>
  <c r="U74" i="1"/>
  <c r="T74" i="1"/>
  <c r="S74" i="1"/>
  <c r="R74" i="1"/>
  <c r="Q74" i="1"/>
  <c r="P74" i="1"/>
  <c r="O74" i="1"/>
  <c r="N74" i="1"/>
  <c r="W73" i="1"/>
  <c r="V73" i="1"/>
  <c r="U73" i="1"/>
  <c r="T73" i="1"/>
  <c r="S73" i="1"/>
  <c r="R73" i="1"/>
  <c r="Q73" i="1"/>
  <c r="P73" i="1"/>
  <c r="O73" i="1"/>
  <c r="N73" i="1"/>
  <c r="W72" i="1"/>
  <c r="V72" i="1"/>
  <c r="U72" i="1"/>
  <c r="T72" i="1"/>
  <c r="S72" i="1"/>
  <c r="R72" i="1"/>
  <c r="Q72" i="1"/>
  <c r="P72" i="1"/>
  <c r="O72" i="1"/>
  <c r="N72" i="1"/>
  <c r="W71" i="1"/>
  <c r="V71" i="1"/>
  <c r="U71" i="1"/>
  <c r="T71" i="1"/>
  <c r="S71" i="1"/>
  <c r="R71" i="1"/>
  <c r="Q71" i="1"/>
  <c r="P71" i="1"/>
  <c r="O71" i="1"/>
  <c r="N71" i="1"/>
  <c r="W70" i="1"/>
  <c r="V70" i="1"/>
  <c r="U70" i="1"/>
  <c r="T70" i="1"/>
  <c r="S70" i="1"/>
  <c r="R70" i="1"/>
  <c r="Q70" i="1"/>
  <c r="P70" i="1"/>
  <c r="O70" i="1"/>
  <c r="N70" i="1"/>
  <c r="W69" i="1"/>
  <c r="V69" i="1"/>
  <c r="U69" i="1"/>
  <c r="T69" i="1"/>
  <c r="S69" i="1"/>
  <c r="R69" i="1"/>
  <c r="Q69" i="1"/>
  <c r="P69" i="1"/>
  <c r="O69" i="1"/>
  <c r="N69" i="1"/>
  <c r="W68" i="1"/>
  <c r="V68" i="1"/>
  <c r="U68" i="1"/>
  <c r="T68" i="1"/>
  <c r="S68" i="1"/>
  <c r="R68" i="1"/>
  <c r="Q68" i="1"/>
  <c r="P68" i="1"/>
  <c r="O68" i="1"/>
  <c r="N68" i="1"/>
  <c r="W67" i="1"/>
  <c r="V67" i="1"/>
  <c r="U67" i="1"/>
  <c r="T67" i="1"/>
  <c r="S67" i="1"/>
  <c r="R67" i="1"/>
  <c r="Q67" i="1"/>
  <c r="P67" i="1"/>
  <c r="O67" i="1"/>
  <c r="N67" i="1"/>
  <c r="W66" i="1"/>
  <c r="V66" i="1"/>
  <c r="U66" i="1"/>
  <c r="T66" i="1"/>
  <c r="S66" i="1"/>
  <c r="R66" i="1"/>
  <c r="Q66" i="1"/>
  <c r="P66" i="1"/>
  <c r="O66" i="1"/>
  <c r="N66" i="1"/>
  <c r="W65" i="1"/>
  <c r="V65" i="1"/>
  <c r="U65" i="1"/>
  <c r="T65" i="1"/>
  <c r="S65" i="1"/>
  <c r="R65" i="1"/>
  <c r="Q65" i="1"/>
  <c r="P65" i="1"/>
  <c r="O65" i="1"/>
  <c r="N65" i="1"/>
  <c r="W64" i="1"/>
  <c r="V64" i="1"/>
  <c r="U64" i="1"/>
  <c r="T64" i="1"/>
  <c r="S64" i="1"/>
  <c r="R64" i="1"/>
  <c r="Q64" i="1"/>
  <c r="P64" i="1"/>
  <c r="O64" i="1"/>
  <c r="N64" i="1"/>
  <c r="W63" i="1"/>
  <c r="V63" i="1"/>
  <c r="U63" i="1"/>
  <c r="T63" i="1"/>
  <c r="S63" i="1"/>
  <c r="R63" i="1"/>
  <c r="Q63" i="1"/>
  <c r="P63" i="1"/>
  <c r="O63" i="1"/>
  <c r="N63" i="1"/>
  <c r="W62" i="1"/>
  <c r="V62" i="1"/>
  <c r="U62" i="1"/>
  <c r="T62" i="1"/>
  <c r="S62" i="1"/>
  <c r="R62" i="1"/>
  <c r="Q62" i="1"/>
  <c r="P62" i="1"/>
  <c r="O62" i="1"/>
  <c r="N62" i="1"/>
  <c r="W61" i="1"/>
  <c r="V61" i="1"/>
  <c r="U61" i="1"/>
  <c r="T61" i="1"/>
  <c r="S61" i="1"/>
  <c r="R61" i="1"/>
  <c r="Q61" i="1"/>
  <c r="P61" i="1"/>
  <c r="O61" i="1"/>
  <c r="N61" i="1"/>
  <c r="W60" i="1"/>
  <c r="V60" i="1"/>
  <c r="U60" i="1"/>
  <c r="T60" i="1"/>
  <c r="S60" i="1"/>
  <c r="R60" i="1"/>
  <c r="Q60" i="1"/>
  <c r="P60" i="1"/>
  <c r="O60" i="1"/>
  <c r="N60" i="1"/>
  <c r="W59" i="1"/>
  <c r="V59" i="1"/>
  <c r="U59" i="1"/>
  <c r="T59" i="1"/>
  <c r="S59" i="1"/>
  <c r="R59" i="1"/>
  <c r="Q59" i="1"/>
  <c r="P59" i="1"/>
  <c r="O59" i="1"/>
  <c r="N59" i="1"/>
  <c r="W58" i="1"/>
  <c r="V58" i="1"/>
  <c r="U58" i="1"/>
  <c r="T58" i="1"/>
  <c r="S58" i="1"/>
  <c r="R58" i="1"/>
  <c r="Q58" i="1"/>
  <c r="P58" i="1"/>
  <c r="O58" i="1"/>
  <c r="N58" i="1"/>
  <c r="W57" i="1"/>
  <c r="V57" i="1"/>
  <c r="U57" i="1"/>
  <c r="T57" i="1"/>
  <c r="S57" i="1"/>
  <c r="R57" i="1"/>
  <c r="Q57" i="1"/>
  <c r="P57" i="1"/>
  <c r="O57" i="1"/>
  <c r="N57" i="1"/>
  <c r="W56" i="1"/>
  <c r="V56" i="1"/>
  <c r="U56" i="1"/>
  <c r="T56" i="1"/>
  <c r="S56" i="1"/>
  <c r="R56" i="1"/>
  <c r="Q56" i="1"/>
  <c r="P56" i="1"/>
  <c r="O56" i="1"/>
  <c r="N56" i="1"/>
  <c r="W55" i="1"/>
  <c r="V55" i="1"/>
  <c r="U55" i="1"/>
  <c r="T55" i="1"/>
  <c r="S55" i="1"/>
  <c r="R55" i="1"/>
  <c r="Q55" i="1"/>
  <c r="P55" i="1"/>
  <c r="O55" i="1"/>
  <c r="N55" i="1"/>
  <c r="W54" i="1"/>
  <c r="V54" i="1"/>
  <c r="U54" i="1"/>
  <c r="T54" i="1"/>
  <c r="S54" i="1"/>
  <c r="R54" i="1"/>
  <c r="Q54" i="1"/>
  <c r="P54" i="1"/>
  <c r="O54" i="1"/>
  <c r="N54" i="1"/>
  <c r="W53" i="1"/>
  <c r="V53" i="1"/>
  <c r="U53" i="1"/>
  <c r="T53" i="1"/>
  <c r="S53" i="1"/>
  <c r="R53" i="1"/>
  <c r="Q53" i="1"/>
  <c r="P53" i="1"/>
  <c r="O53" i="1"/>
  <c r="N53" i="1"/>
  <c r="W52" i="1"/>
  <c r="V52" i="1"/>
  <c r="U52" i="1"/>
  <c r="T52" i="1"/>
  <c r="S52" i="1"/>
  <c r="R52" i="1"/>
  <c r="Q52" i="1"/>
  <c r="P52" i="1"/>
  <c r="O52" i="1"/>
  <c r="N52" i="1"/>
  <c r="W51" i="1"/>
  <c r="V51" i="1"/>
  <c r="U51" i="1"/>
  <c r="T51" i="1"/>
  <c r="S51" i="1"/>
  <c r="R51" i="1"/>
  <c r="Q51" i="1"/>
  <c r="P51" i="1"/>
  <c r="O51" i="1"/>
  <c r="N51" i="1"/>
  <c r="W50" i="1"/>
  <c r="V50" i="1"/>
  <c r="U50" i="1"/>
  <c r="T50" i="1"/>
  <c r="S50" i="1"/>
  <c r="R50" i="1"/>
  <c r="Q50" i="1"/>
  <c r="P50" i="1"/>
  <c r="O50" i="1"/>
  <c r="N50" i="1"/>
  <c r="W49" i="1"/>
  <c r="V49" i="1"/>
  <c r="U49" i="1"/>
  <c r="T49" i="1"/>
  <c r="S49" i="1"/>
  <c r="R49" i="1"/>
  <c r="Q49" i="1"/>
  <c r="P49" i="1"/>
  <c r="O49" i="1"/>
  <c r="N49" i="1"/>
  <c r="N48" i="1"/>
  <c r="W47" i="1"/>
  <c r="V47" i="1"/>
  <c r="U47" i="1"/>
  <c r="T47" i="1"/>
  <c r="S47" i="1"/>
  <c r="R47" i="1"/>
  <c r="Q47" i="1"/>
  <c r="P47" i="1"/>
  <c r="O47" i="1"/>
  <c r="N47" i="1"/>
  <c r="W46" i="1"/>
  <c r="V46" i="1"/>
  <c r="U46" i="1"/>
  <c r="T46" i="1"/>
  <c r="S46" i="1"/>
  <c r="R46" i="1"/>
  <c r="Q46" i="1"/>
  <c r="P46" i="1"/>
  <c r="O46" i="1"/>
  <c r="N46" i="1"/>
  <c r="W45" i="1"/>
  <c r="V45" i="1"/>
  <c r="U45" i="1"/>
  <c r="T45" i="1"/>
  <c r="S45" i="1"/>
  <c r="R45" i="1"/>
  <c r="Q45" i="1"/>
  <c r="P45" i="1"/>
  <c r="O45" i="1"/>
  <c r="N45" i="1"/>
  <c r="W44" i="1"/>
  <c r="V44" i="1"/>
  <c r="U44" i="1"/>
  <c r="T44" i="1"/>
  <c r="S44" i="1"/>
  <c r="R44" i="1"/>
  <c r="Q44" i="1"/>
  <c r="P44" i="1"/>
  <c r="O44" i="1"/>
  <c r="N44" i="1"/>
  <c r="W43" i="1"/>
  <c r="V43" i="1"/>
  <c r="U43" i="1"/>
  <c r="T43" i="1"/>
  <c r="S43" i="1"/>
  <c r="R43" i="1"/>
  <c r="Q43" i="1"/>
  <c r="P43" i="1"/>
  <c r="O43" i="1"/>
  <c r="N43" i="1"/>
  <c r="W42" i="1"/>
  <c r="V42" i="1"/>
  <c r="U42" i="1"/>
  <c r="T42" i="1"/>
  <c r="S42" i="1"/>
  <c r="R42" i="1"/>
  <c r="Q42" i="1"/>
  <c r="P42" i="1"/>
  <c r="O42" i="1"/>
  <c r="N42" i="1"/>
  <c r="W41" i="1"/>
  <c r="V41" i="1"/>
  <c r="U41" i="1"/>
  <c r="T41" i="1"/>
  <c r="S41" i="1"/>
  <c r="R41" i="1"/>
  <c r="Q41" i="1"/>
  <c r="P41" i="1"/>
  <c r="O41" i="1"/>
  <c r="N41" i="1"/>
  <c r="W40" i="1"/>
  <c r="V40" i="1"/>
  <c r="U40" i="1"/>
  <c r="T40" i="1"/>
  <c r="S40" i="1"/>
  <c r="R40" i="1"/>
  <c r="Q40" i="1"/>
  <c r="P40" i="1"/>
  <c r="O40" i="1"/>
  <c r="N40" i="1"/>
  <c r="W39" i="1"/>
  <c r="V39" i="1"/>
  <c r="U39" i="1"/>
  <c r="T39" i="1"/>
  <c r="S39" i="1"/>
  <c r="R39" i="1"/>
  <c r="Q39" i="1"/>
  <c r="P39" i="1"/>
  <c r="O39" i="1"/>
  <c r="N39" i="1"/>
  <c r="W38" i="1"/>
  <c r="V38" i="1"/>
  <c r="U38" i="1"/>
  <c r="T38" i="1"/>
  <c r="S38" i="1"/>
  <c r="R38" i="1"/>
  <c r="Q38" i="1"/>
  <c r="P38" i="1"/>
  <c r="O38" i="1"/>
  <c r="N38" i="1"/>
  <c r="W37" i="1"/>
  <c r="V37" i="1"/>
  <c r="U37" i="1"/>
  <c r="T37" i="1"/>
  <c r="S37" i="1"/>
  <c r="R37" i="1"/>
  <c r="Q37" i="1"/>
  <c r="P37" i="1"/>
  <c r="O37" i="1"/>
  <c r="N37" i="1"/>
  <c r="W35" i="1"/>
  <c r="V35" i="1"/>
  <c r="U35" i="1"/>
  <c r="T35" i="1"/>
  <c r="S35" i="1"/>
  <c r="R35" i="1"/>
  <c r="Q35" i="1"/>
  <c r="P35" i="1"/>
  <c r="O35" i="1"/>
  <c r="N35" i="1"/>
  <c r="W34" i="1"/>
  <c r="V34" i="1"/>
  <c r="U34" i="1"/>
  <c r="T34" i="1"/>
  <c r="S34" i="1"/>
  <c r="R34" i="1"/>
  <c r="Q34" i="1"/>
  <c r="P34" i="1"/>
  <c r="O34" i="1"/>
  <c r="N34" i="1"/>
  <c r="Z182" i="1"/>
  <c r="AA182" i="1"/>
  <c r="AB182" i="1"/>
  <c r="AC182" i="1"/>
  <c r="AD182" i="1"/>
  <c r="AE182" i="1"/>
  <c r="AF182" i="1"/>
  <c r="AG182" i="1"/>
  <c r="AH182" i="1"/>
  <c r="Y182" i="1"/>
  <c r="Z156" i="1"/>
  <c r="AA156" i="1"/>
  <c r="AB156" i="1"/>
  <c r="AC156" i="1"/>
  <c r="AD156" i="1"/>
  <c r="AE156" i="1"/>
  <c r="AF156" i="1"/>
  <c r="AG156" i="1"/>
  <c r="AH156" i="1"/>
  <c r="Y156" i="1"/>
  <c r="Z130" i="1"/>
  <c r="AA130" i="1"/>
  <c r="AB130" i="1"/>
  <c r="AC130" i="1"/>
  <c r="AD130" i="1"/>
  <c r="AE130" i="1"/>
  <c r="AF130" i="1"/>
  <c r="AG130" i="1"/>
  <c r="AH130" i="1"/>
  <c r="Y130" i="1"/>
  <c r="Z105" i="1"/>
  <c r="Z106" i="1" s="1"/>
  <c r="Z107" i="1" s="1"/>
  <c r="Z108" i="1" s="1"/>
  <c r="Z109" i="1" s="1"/>
  <c r="Z110" i="1" s="1"/>
  <c r="Z111" i="1" s="1"/>
  <c r="Z112" i="1" s="1"/>
  <c r="Z113" i="1" s="1"/>
  <c r="Z114" i="1" s="1"/>
  <c r="Z115" i="1" s="1"/>
  <c r="Z116" i="1" s="1"/>
  <c r="Z117" i="1" s="1"/>
  <c r="Z118" i="1" s="1"/>
  <c r="Z119" i="1" s="1"/>
  <c r="Z120" i="1" s="1"/>
  <c r="Z121" i="1" s="1"/>
  <c r="Z122" i="1" s="1"/>
  <c r="Z123" i="1" s="1"/>
  <c r="Z124" i="1" s="1"/>
  <c r="Z125" i="1" s="1"/>
  <c r="Z126" i="1" s="1"/>
  <c r="Z127" i="1" s="1"/>
  <c r="Z128" i="1" s="1"/>
  <c r="Z129" i="1" s="1"/>
  <c r="AA105" i="1"/>
  <c r="AA106" i="1" s="1"/>
  <c r="AA107" i="1" s="1"/>
  <c r="AA108" i="1" s="1"/>
  <c r="AA109" i="1" s="1"/>
  <c r="AA110" i="1" s="1"/>
  <c r="AA111" i="1" s="1"/>
  <c r="AA112" i="1" s="1"/>
  <c r="AA113" i="1" s="1"/>
  <c r="AA114" i="1" s="1"/>
  <c r="AA115" i="1" s="1"/>
  <c r="AA116" i="1" s="1"/>
  <c r="AA117" i="1" s="1"/>
  <c r="AA118" i="1" s="1"/>
  <c r="AA119" i="1" s="1"/>
  <c r="AA120" i="1" s="1"/>
  <c r="AA121" i="1" s="1"/>
  <c r="AA122" i="1" s="1"/>
  <c r="AA123" i="1" s="1"/>
  <c r="AA124" i="1" s="1"/>
  <c r="AA125" i="1" s="1"/>
  <c r="AA126" i="1" s="1"/>
  <c r="AA127" i="1" s="1"/>
  <c r="AA128" i="1" s="1"/>
  <c r="AA129" i="1" s="1"/>
  <c r="AB105" i="1"/>
  <c r="AB106" i="1" s="1"/>
  <c r="AB107" i="1" s="1"/>
  <c r="AB108" i="1" s="1"/>
  <c r="AB109" i="1" s="1"/>
  <c r="AB110" i="1" s="1"/>
  <c r="AB111" i="1" s="1"/>
  <c r="AB112" i="1" s="1"/>
  <c r="AB113" i="1" s="1"/>
  <c r="AB114" i="1" s="1"/>
  <c r="AB115" i="1" s="1"/>
  <c r="AB116" i="1" s="1"/>
  <c r="AB117" i="1" s="1"/>
  <c r="AB118" i="1" s="1"/>
  <c r="AB119" i="1" s="1"/>
  <c r="AB120" i="1" s="1"/>
  <c r="AB121" i="1" s="1"/>
  <c r="AB122" i="1" s="1"/>
  <c r="AB123" i="1" s="1"/>
  <c r="AB124" i="1" s="1"/>
  <c r="AB125" i="1" s="1"/>
  <c r="AB126" i="1" s="1"/>
  <c r="AB127" i="1" s="1"/>
  <c r="AB128" i="1" s="1"/>
  <c r="AB129" i="1" s="1"/>
  <c r="AC105" i="1"/>
  <c r="AC106" i="1" s="1"/>
  <c r="AC107" i="1" s="1"/>
  <c r="AC108" i="1" s="1"/>
  <c r="AC109" i="1" s="1"/>
  <c r="AC110" i="1" s="1"/>
  <c r="AC111" i="1" s="1"/>
  <c r="AC112" i="1" s="1"/>
  <c r="AC113" i="1" s="1"/>
  <c r="AC114" i="1" s="1"/>
  <c r="AC115" i="1" s="1"/>
  <c r="AC116" i="1" s="1"/>
  <c r="AC117" i="1" s="1"/>
  <c r="AC118" i="1" s="1"/>
  <c r="AC119" i="1" s="1"/>
  <c r="AC120" i="1" s="1"/>
  <c r="AC121" i="1" s="1"/>
  <c r="AC122" i="1" s="1"/>
  <c r="AC123" i="1" s="1"/>
  <c r="AC124" i="1" s="1"/>
  <c r="AC125" i="1" s="1"/>
  <c r="AC126" i="1" s="1"/>
  <c r="AC127" i="1" s="1"/>
  <c r="AC128" i="1" s="1"/>
  <c r="AC129" i="1" s="1"/>
  <c r="AD105" i="1"/>
  <c r="AD106" i="1" s="1"/>
  <c r="AD107" i="1" s="1"/>
  <c r="AD108" i="1" s="1"/>
  <c r="AD109" i="1" s="1"/>
  <c r="AD110" i="1" s="1"/>
  <c r="AD111" i="1" s="1"/>
  <c r="AD112" i="1" s="1"/>
  <c r="AD113" i="1" s="1"/>
  <c r="AD114" i="1" s="1"/>
  <c r="AD115" i="1" s="1"/>
  <c r="AD116" i="1" s="1"/>
  <c r="AD117" i="1" s="1"/>
  <c r="AD118" i="1" s="1"/>
  <c r="AD119" i="1" s="1"/>
  <c r="AD120" i="1" s="1"/>
  <c r="AD121" i="1" s="1"/>
  <c r="AD122" i="1" s="1"/>
  <c r="AD123" i="1" s="1"/>
  <c r="AD124" i="1" s="1"/>
  <c r="AD125" i="1" s="1"/>
  <c r="AD126" i="1" s="1"/>
  <c r="AD127" i="1" s="1"/>
  <c r="AD128" i="1" s="1"/>
  <c r="AD129" i="1" s="1"/>
  <c r="AE105" i="1"/>
  <c r="AE106" i="1" s="1"/>
  <c r="AE107" i="1" s="1"/>
  <c r="AE108" i="1" s="1"/>
  <c r="AE109" i="1" s="1"/>
  <c r="AE110" i="1" s="1"/>
  <c r="AE111" i="1" s="1"/>
  <c r="AE112" i="1" s="1"/>
  <c r="AE113" i="1" s="1"/>
  <c r="AE114" i="1" s="1"/>
  <c r="AE115" i="1" s="1"/>
  <c r="AE116" i="1" s="1"/>
  <c r="AE117" i="1" s="1"/>
  <c r="AE118" i="1" s="1"/>
  <c r="AE119" i="1" s="1"/>
  <c r="AE120" i="1" s="1"/>
  <c r="AE121" i="1" s="1"/>
  <c r="AE122" i="1" s="1"/>
  <c r="AE123" i="1" s="1"/>
  <c r="AE124" i="1" s="1"/>
  <c r="AE125" i="1" s="1"/>
  <c r="AE126" i="1" s="1"/>
  <c r="AE127" i="1" s="1"/>
  <c r="AE128" i="1" s="1"/>
  <c r="AE129" i="1" s="1"/>
  <c r="AF105" i="1"/>
  <c r="AF106" i="1" s="1"/>
  <c r="AF107" i="1" s="1"/>
  <c r="AF108" i="1" s="1"/>
  <c r="AF109" i="1" s="1"/>
  <c r="AF110" i="1" s="1"/>
  <c r="AF111" i="1" s="1"/>
  <c r="AF112" i="1" s="1"/>
  <c r="AF113" i="1" s="1"/>
  <c r="AF114" i="1" s="1"/>
  <c r="AF115" i="1" s="1"/>
  <c r="AF116" i="1" s="1"/>
  <c r="AF117" i="1" s="1"/>
  <c r="AF118" i="1" s="1"/>
  <c r="AF119" i="1" s="1"/>
  <c r="AF120" i="1" s="1"/>
  <c r="AF121" i="1" s="1"/>
  <c r="AF122" i="1" s="1"/>
  <c r="AF123" i="1" s="1"/>
  <c r="AF124" i="1" s="1"/>
  <c r="AF125" i="1" s="1"/>
  <c r="AF126" i="1" s="1"/>
  <c r="AF127" i="1" s="1"/>
  <c r="AF128" i="1" s="1"/>
  <c r="AF129" i="1" s="1"/>
  <c r="AG105" i="1"/>
  <c r="AG106" i="1" s="1"/>
  <c r="AG107" i="1" s="1"/>
  <c r="AG108" i="1" s="1"/>
  <c r="AG109" i="1" s="1"/>
  <c r="AG110" i="1" s="1"/>
  <c r="AG111" i="1" s="1"/>
  <c r="AG112" i="1" s="1"/>
  <c r="AG113" i="1" s="1"/>
  <c r="AG114" i="1" s="1"/>
  <c r="AG115" i="1" s="1"/>
  <c r="AG116" i="1" s="1"/>
  <c r="AG117" i="1" s="1"/>
  <c r="AG118" i="1" s="1"/>
  <c r="AG119" i="1" s="1"/>
  <c r="AG120" i="1" s="1"/>
  <c r="AG121" i="1" s="1"/>
  <c r="AG122" i="1" s="1"/>
  <c r="AG123" i="1" s="1"/>
  <c r="AG124" i="1" s="1"/>
  <c r="AG125" i="1" s="1"/>
  <c r="AG126" i="1" s="1"/>
  <c r="AG127" i="1" s="1"/>
  <c r="AG128" i="1" s="1"/>
  <c r="AG129" i="1" s="1"/>
  <c r="AH105" i="1"/>
  <c r="AH106" i="1" s="1"/>
  <c r="AH107" i="1" s="1"/>
  <c r="AH108" i="1" s="1"/>
  <c r="AH109" i="1" s="1"/>
  <c r="AH110" i="1" s="1"/>
  <c r="AH111" i="1" s="1"/>
  <c r="AH112" i="1" s="1"/>
  <c r="AH113" i="1" s="1"/>
  <c r="AH114" i="1" s="1"/>
  <c r="AH115" i="1" s="1"/>
  <c r="AH116" i="1" s="1"/>
  <c r="AH117" i="1" s="1"/>
  <c r="AH118" i="1" s="1"/>
  <c r="AH119" i="1" s="1"/>
  <c r="AH120" i="1" s="1"/>
  <c r="AH121" i="1" s="1"/>
  <c r="AH122" i="1" s="1"/>
  <c r="AH123" i="1" s="1"/>
  <c r="AH124" i="1" s="1"/>
  <c r="AH125" i="1" s="1"/>
  <c r="AH126" i="1" s="1"/>
  <c r="AH127" i="1" s="1"/>
  <c r="AH128" i="1" s="1"/>
  <c r="AH129" i="1" s="1"/>
  <c r="Y105" i="1"/>
  <c r="Y106" i="1" s="1"/>
  <c r="Y107" i="1" s="1"/>
  <c r="Y108" i="1" s="1"/>
  <c r="Y109" i="1" s="1"/>
  <c r="Y110" i="1" s="1"/>
  <c r="Y111" i="1" s="1"/>
  <c r="Y112" i="1" s="1"/>
  <c r="Y113" i="1" s="1"/>
  <c r="Y114" i="1" s="1"/>
  <c r="Y115" i="1" s="1"/>
  <c r="Y116" i="1" s="1"/>
  <c r="Y117" i="1" s="1"/>
  <c r="Y118" i="1" s="1"/>
  <c r="Y119" i="1" s="1"/>
  <c r="Y120" i="1" s="1"/>
  <c r="Y121" i="1" s="1"/>
  <c r="Y122" i="1" s="1"/>
  <c r="Y123" i="1" s="1"/>
  <c r="Y124" i="1" s="1"/>
  <c r="Y125" i="1" s="1"/>
  <c r="Y126" i="1" s="1"/>
  <c r="Y127" i="1" s="1"/>
  <c r="Y128" i="1" s="1"/>
  <c r="Y129" i="1" s="1"/>
  <c r="Z79" i="1"/>
  <c r="Z80" i="1" s="1"/>
  <c r="Z81" i="1" s="1"/>
  <c r="Z82" i="1" s="1"/>
  <c r="Z83" i="1" s="1"/>
  <c r="Z84" i="1" s="1"/>
  <c r="Z85" i="1" s="1"/>
  <c r="Z86" i="1" s="1"/>
  <c r="Z87" i="1" s="1"/>
  <c r="Z90" i="1" s="1"/>
  <c r="Z91" i="1" s="1"/>
  <c r="Z92" i="1" s="1"/>
  <c r="Z93" i="1" s="1"/>
  <c r="Z94" i="1" s="1"/>
  <c r="Z95" i="1" s="1"/>
  <c r="Z96" i="1" s="1"/>
  <c r="Z97" i="1" s="1"/>
  <c r="Z98" i="1" s="1"/>
  <c r="Z99" i="1" s="1"/>
  <c r="AA79" i="1"/>
  <c r="AA80" i="1" s="1"/>
  <c r="AA81" i="1" s="1"/>
  <c r="AA82" i="1" s="1"/>
  <c r="AA83" i="1" s="1"/>
  <c r="AA84" i="1" s="1"/>
  <c r="AA85" i="1" s="1"/>
  <c r="AA86" i="1" s="1"/>
  <c r="AA87" i="1" s="1"/>
  <c r="AA90" i="1" s="1"/>
  <c r="AA91" i="1" s="1"/>
  <c r="AA92" i="1" s="1"/>
  <c r="AA93" i="1" s="1"/>
  <c r="AA94" i="1" s="1"/>
  <c r="AA95" i="1" s="1"/>
  <c r="AA96" i="1" s="1"/>
  <c r="AA97" i="1" s="1"/>
  <c r="AA98" i="1" s="1"/>
  <c r="AA99" i="1" s="1"/>
  <c r="AB79" i="1"/>
  <c r="AB80" i="1" s="1"/>
  <c r="AB81" i="1" s="1"/>
  <c r="AB82" i="1" s="1"/>
  <c r="AB83" i="1" s="1"/>
  <c r="AB84" i="1" s="1"/>
  <c r="AB85" i="1" s="1"/>
  <c r="AB86" i="1" s="1"/>
  <c r="AB87" i="1" s="1"/>
  <c r="AB90" i="1" s="1"/>
  <c r="AB91" i="1" s="1"/>
  <c r="AB92" i="1" s="1"/>
  <c r="AB93" i="1" s="1"/>
  <c r="AB94" i="1" s="1"/>
  <c r="AB95" i="1" s="1"/>
  <c r="AB96" i="1" s="1"/>
  <c r="AB97" i="1" s="1"/>
  <c r="AB98" i="1" s="1"/>
  <c r="AB99" i="1" s="1"/>
  <c r="AC79" i="1"/>
  <c r="AD79" i="1"/>
  <c r="AE79" i="1"/>
  <c r="AE80" i="1" s="1"/>
  <c r="AE81" i="1" s="1"/>
  <c r="AE82" i="1" s="1"/>
  <c r="AE83" i="1" s="1"/>
  <c r="AE84" i="1" s="1"/>
  <c r="AE85" i="1" s="1"/>
  <c r="AE86" i="1" s="1"/>
  <c r="AE87" i="1" s="1"/>
  <c r="AE90" i="1" s="1"/>
  <c r="AE91" i="1" s="1"/>
  <c r="AE92" i="1" s="1"/>
  <c r="AE93" i="1" s="1"/>
  <c r="AE94" i="1" s="1"/>
  <c r="AE95" i="1" s="1"/>
  <c r="AE96" i="1" s="1"/>
  <c r="AE97" i="1" s="1"/>
  <c r="AE98" i="1" s="1"/>
  <c r="AE99" i="1" s="1"/>
  <c r="AF79" i="1"/>
  <c r="AF80" i="1" s="1"/>
  <c r="AF81" i="1" s="1"/>
  <c r="AF82" i="1" s="1"/>
  <c r="AF83" i="1" s="1"/>
  <c r="AF84" i="1" s="1"/>
  <c r="AF85" i="1" s="1"/>
  <c r="AF86" i="1" s="1"/>
  <c r="AF87" i="1" s="1"/>
  <c r="AF90" i="1" s="1"/>
  <c r="AF91" i="1" s="1"/>
  <c r="AF92" i="1" s="1"/>
  <c r="AF93" i="1" s="1"/>
  <c r="AF94" i="1" s="1"/>
  <c r="AF95" i="1" s="1"/>
  <c r="AF96" i="1" s="1"/>
  <c r="AF97" i="1" s="1"/>
  <c r="AF98" i="1" s="1"/>
  <c r="AF99" i="1" s="1"/>
  <c r="AG79" i="1"/>
  <c r="AG80" i="1" s="1"/>
  <c r="AG81" i="1" s="1"/>
  <c r="AG82" i="1" s="1"/>
  <c r="AG83" i="1" s="1"/>
  <c r="AG84" i="1" s="1"/>
  <c r="AG85" i="1" s="1"/>
  <c r="AG86" i="1" s="1"/>
  <c r="AG87" i="1" s="1"/>
  <c r="AG90" i="1" s="1"/>
  <c r="AG91" i="1" s="1"/>
  <c r="AG92" i="1" s="1"/>
  <c r="AG93" i="1" s="1"/>
  <c r="AG94" i="1" s="1"/>
  <c r="AG95" i="1" s="1"/>
  <c r="AG96" i="1" s="1"/>
  <c r="AG97" i="1" s="1"/>
  <c r="AG98" i="1" s="1"/>
  <c r="AG99" i="1" s="1"/>
  <c r="AH79" i="1"/>
  <c r="AH80" i="1" s="1"/>
  <c r="AH81" i="1" s="1"/>
  <c r="AH82" i="1" s="1"/>
  <c r="AH83" i="1" s="1"/>
  <c r="AH84" i="1" s="1"/>
  <c r="AH85" i="1" s="1"/>
  <c r="AH86" i="1" s="1"/>
  <c r="AH87" i="1" s="1"/>
  <c r="AH90" i="1" s="1"/>
  <c r="AH91" i="1" s="1"/>
  <c r="AH92" i="1" s="1"/>
  <c r="AH93" i="1" s="1"/>
  <c r="AH94" i="1" s="1"/>
  <c r="AH95" i="1" s="1"/>
  <c r="AH96" i="1" s="1"/>
  <c r="AH97" i="1" s="1"/>
  <c r="AH98" i="1" s="1"/>
  <c r="AH99" i="1" s="1"/>
  <c r="Y79" i="1"/>
  <c r="Y80" i="1" s="1"/>
  <c r="Y81" i="1" s="1"/>
  <c r="Y82" i="1" s="1"/>
  <c r="Y83" i="1" s="1"/>
  <c r="Y84" i="1" s="1"/>
  <c r="Y85" i="1" s="1"/>
  <c r="Y86" i="1" s="1"/>
  <c r="Y87" i="1" s="1"/>
  <c r="Y90" i="1" s="1"/>
  <c r="Y91" i="1" s="1"/>
  <c r="Y92" i="1" s="1"/>
  <c r="Y93" i="1" s="1"/>
  <c r="Y94" i="1" s="1"/>
  <c r="Y95" i="1" s="1"/>
  <c r="Y96" i="1" s="1"/>
  <c r="Y97" i="1" s="1"/>
  <c r="Y98" i="1" s="1"/>
  <c r="Y99" i="1" s="1"/>
  <c r="Z53" i="1"/>
  <c r="Z54" i="1" s="1"/>
  <c r="Z55" i="1" s="1"/>
  <c r="Z56" i="1" s="1"/>
  <c r="Z57" i="1" s="1"/>
  <c r="Z58" i="1" s="1"/>
  <c r="Z59" i="1" s="1"/>
  <c r="Z60" i="1" s="1"/>
  <c r="Z61" i="1" s="1"/>
  <c r="Z62" i="1" s="1"/>
  <c r="Z63" i="1" s="1"/>
  <c r="Z64" i="1" s="1"/>
  <c r="Z65" i="1" s="1"/>
  <c r="Z66" i="1" s="1"/>
  <c r="Z67" i="1" s="1"/>
  <c r="Z68" i="1" s="1"/>
  <c r="Z69" i="1" s="1"/>
  <c r="Z70" i="1" s="1"/>
  <c r="Z71" i="1" s="1"/>
  <c r="Z72" i="1" s="1"/>
  <c r="Z73" i="1" s="1"/>
  <c r="AA53" i="1"/>
  <c r="AA54" i="1" s="1"/>
  <c r="AA55" i="1" s="1"/>
  <c r="AA56" i="1" s="1"/>
  <c r="AA57" i="1" s="1"/>
  <c r="AA58" i="1" s="1"/>
  <c r="AA59" i="1" s="1"/>
  <c r="AA60" i="1" s="1"/>
  <c r="AA61" i="1" s="1"/>
  <c r="AA62" i="1" s="1"/>
  <c r="AA63" i="1" s="1"/>
  <c r="AA64" i="1" s="1"/>
  <c r="AA65" i="1" s="1"/>
  <c r="AA66" i="1" s="1"/>
  <c r="AA67" i="1" s="1"/>
  <c r="AA68" i="1" s="1"/>
  <c r="AA69" i="1" s="1"/>
  <c r="AA70" i="1" s="1"/>
  <c r="AA71" i="1" s="1"/>
  <c r="AA72" i="1" s="1"/>
  <c r="AA73" i="1" s="1"/>
  <c r="AA74" i="1" s="1"/>
  <c r="AA75" i="1" s="1"/>
  <c r="AA76" i="1" s="1"/>
  <c r="AA77" i="1" s="1"/>
  <c r="AA78" i="1" s="1"/>
  <c r="AB53" i="1"/>
  <c r="AB54" i="1" s="1"/>
  <c r="AB55" i="1" s="1"/>
  <c r="AB56" i="1" s="1"/>
  <c r="AB57" i="1" s="1"/>
  <c r="AB58" i="1" s="1"/>
  <c r="AB59" i="1" s="1"/>
  <c r="AB60" i="1" s="1"/>
  <c r="AB61" i="1" s="1"/>
  <c r="AB62" i="1" s="1"/>
  <c r="AB63" i="1" s="1"/>
  <c r="AB64" i="1" s="1"/>
  <c r="AB65" i="1" s="1"/>
  <c r="AB66" i="1" s="1"/>
  <c r="AB67" i="1" s="1"/>
  <c r="AB68" i="1" s="1"/>
  <c r="AB69" i="1" s="1"/>
  <c r="AB70" i="1" s="1"/>
  <c r="AB71" i="1" s="1"/>
  <c r="AB72" i="1" s="1"/>
  <c r="AB73" i="1" s="1"/>
  <c r="AC53" i="1"/>
  <c r="AC54" i="1" s="1"/>
  <c r="AC55" i="1" s="1"/>
  <c r="AC56" i="1" s="1"/>
  <c r="AC57" i="1" s="1"/>
  <c r="AC58" i="1" s="1"/>
  <c r="AC59" i="1" s="1"/>
  <c r="AC60" i="1" s="1"/>
  <c r="AC61" i="1" s="1"/>
  <c r="AC62" i="1" s="1"/>
  <c r="AC63" i="1" s="1"/>
  <c r="AC64" i="1" s="1"/>
  <c r="AC65" i="1" s="1"/>
  <c r="AC66" i="1" s="1"/>
  <c r="AC67" i="1" s="1"/>
  <c r="AC68" i="1" s="1"/>
  <c r="AC69" i="1" s="1"/>
  <c r="AC70" i="1" s="1"/>
  <c r="AC71" i="1" s="1"/>
  <c r="AC72" i="1" s="1"/>
  <c r="AC73" i="1" s="1"/>
  <c r="AC74" i="1" s="1"/>
  <c r="AC75" i="1" s="1"/>
  <c r="AC76" i="1" s="1"/>
  <c r="AC77" i="1" s="1"/>
  <c r="AC78" i="1" s="1"/>
  <c r="AD53" i="1"/>
  <c r="AD54" i="1" s="1"/>
  <c r="AD55" i="1" s="1"/>
  <c r="AD56" i="1" s="1"/>
  <c r="AD57" i="1" s="1"/>
  <c r="AD58" i="1" s="1"/>
  <c r="AD59" i="1" s="1"/>
  <c r="AD60" i="1" s="1"/>
  <c r="AD61" i="1" s="1"/>
  <c r="AD62" i="1" s="1"/>
  <c r="AD63" i="1" s="1"/>
  <c r="AD64" i="1" s="1"/>
  <c r="AD65" i="1" s="1"/>
  <c r="AD66" i="1" s="1"/>
  <c r="AD67" i="1" s="1"/>
  <c r="AD68" i="1" s="1"/>
  <c r="AD69" i="1" s="1"/>
  <c r="AD70" i="1" s="1"/>
  <c r="AD71" i="1" s="1"/>
  <c r="AD72" i="1" s="1"/>
  <c r="AD73" i="1" s="1"/>
  <c r="AD74" i="1" s="1"/>
  <c r="AD75" i="1" s="1"/>
  <c r="AD76" i="1" s="1"/>
  <c r="AD77" i="1" s="1"/>
  <c r="AD78" i="1" s="1"/>
  <c r="AE53" i="1"/>
  <c r="AE54" i="1" s="1"/>
  <c r="AE55" i="1" s="1"/>
  <c r="AE56" i="1" s="1"/>
  <c r="AE57" i="1" s="1"/>
  <c r="AE58" i="1" s="1"/>
  <c r="AE59" i="1" s="1"/>
  <c r="AE60" i="1" s="1"/>
  <c r="AE61" i="1" s="1"/>
  <c r="AE62" i="1" s="1"/>
  <c r="AE63" i="1" s="1"/>
  <c r="AE64" i="1" s="1"/>
  <c r="AE65" i="1" s="1"/>
  <c r="AE66" i="1" s="1"/>
  <c r="AE67" i="1" s="1"/>
  <c r="AE68" i="1" s="1"/>
  <c r="AE69" i="1" s="1"/>
  <c r="AE70" i="1" s="1"/>
  <c r="AE71" i="1" s="1"/>
  <c r="AE72" i="1" s="1"/>
  <c r="AE73" i="1" s="1"/>
  <c r="AF53" i="1"/>
  <c r="AF54" i="1" s="1"/>
  <c r="AF55" i="1" s="1"/>
  <c r="AF56" i="1" s="1"/>
  <c r="AF57" i="1" s="1"/>
  <c r="AF58" i="1" s="1"/>
  <c r="AF59" i="1" s="1"/>
  <c r="AF60" i="1" s="1"/>
  <c r="AF61" i="1" s="1"/>
  <c r="AF62" i="1" s="1"/>
  <c r="AF63" i="1" s="1"/>
  <c r="AF64" i="1" s="1"/>
  <c r="AF65" i="1" s="1"/>
  <c r="AF66" i="1" s="1"/>
  <c r="AF67" i="1" s="1"/>
  <c r="AF68" i="1" s="1"/>
  <c r="AF69" i="1" s="1"/>
  <c r="AF70" i="1" s="1"/>
  <c r="AF71" i="1" s="1"/>
  <c r="AF72" i="1" s="1"/>
  <c r="AF73" i="1" s="1"/>
  <c r="AG53" i="1"/>
  <c r="AG54" i="1" s="1"/>
  <c r="AG55" i="1" s="1"/>
  <c r="AG56" i="1" s="1"/>
  <c r="AG57" i="1" s="1"/>
  <c r="AG58" i="1" s="1"/>
  <c r="AG59" i="1" s="1"/>
  <c r="AG60" i="1" s="1"/>
  <c r="AG61" i="1" s="1"/>
  <c r="AG62" i="1" s="1"/>
  <c r="AG63" i="1" s="1"/>
  <c r="AG64" i="1" s="1"/>
  <c r="AG65" i="1" s="1"/>
  <c r="AG66" i="1" s="1"/>
  <c r="AG67" i="1" s="1"/>
  <c r="AG68" i="1" s="1"/>
  <c r="AG69" i="1" s="1"/>
  <c r="AG70" i="1" s="1"/>
  <c r="AG71" i="1" s="1"/>
  <c r="AG72" i="1" s="1"/>
  <c r="AG73" i="1" s="1"/>
  <c r="AH53" i="1"/>
  <c r="AH54" i="1" s="1"/>
  <c r="AH55" i="1" s="1"/>
  <c r="AH56" i="1" s="1"/>
  <c r="AH57" i="1" s="1"/>
  <c r="AH58" i="1" s="1"/>
  <c r="AH59" i="1" s="1"/>
  <c r="AH60" i="1" s="1"/>
  <c r="AH61" i="1" s="1"/>
  <c r="AH62" i="1" s="1"/>
  <c r="AH63" i="1" s="1"/>
  <c r="AH64" i="1" s="1"/>
  <c r="AH65" i="1" s="1"/>
  <c r="AH66" i="1" s="1"/>
  <c r="AH67" i="1" s="1"/>
  <c r="AH68" i="1" s="1"/>
  <c r="AH69" i="1" s="1"/>
  <c r="AH70" i="1" s="1"/>
  <c r="AH71" i="1" s="1"/>
  <c r="AH72" i="1" s="1"/>
  <c r="AH73" i="1" s="1"/>
  <c r="Y53" i="1"/>
  <c r="Z28" i="1"/>
  <c r="Z29" i="1" s="1"/>
  <c r="Z30" i="1" s="1"/>
  <c r="Z31" i="1" s="1"/>
  <c r="Z32" i="1" s="1"/>
  <c r="Z33" i="1" s="1"/>
  <c r="Z34" i="1" s="1"/>
  <c r="Z35" i="1" s="1"/>
  <c r="Z36" i="1" s="1"/>
  <c r="Z37" i="1" s="1"/>
  <c r="Z38" i="1" s="1"/>
  <c r="Z39" i="1" s="1"/>
  <c r="Z40" i="1" s="1"/>
  <c r="Z41" i="1" s="1"/>
  <c r="Z42" i="1" s="1"/>
  <c r="Z43" i="1" s="1"/>
  <c r="Z44" i="1" s="1"/>
  <c r="Z45" i="1" s="1"/>
  <c r="Z46" i="1" s="1"/>
  <c r="AA28" i="1"/>
  <c r="AA29" i="1" s="1"/>
  <c r="AA30" i="1" s="1"/>
  <c r="AA31" i="1" s="1"/>
  <c r="AA32" i="1" s="1"/>
  <c r="AA33" i="1" s="1"/>
  <c r="AA34" i="1" s="1"/>
  <c r="AA35" i="1" s="1"/>
  <c r="AA36" i="1" s="1"/>
  <c r="AA37" i="1" s="1"/>
  <c r="AA38" i="1" s="1"/>
  <c r="AA39" i="1" s="1"/>
  <c r="AA40" i="1" s="1"/>
  <c r="AA41" i="1" s="1"/>
  <c r="AA42" i="1" s="1"/>
  <c r="AA43" i="1" s="1"/>
  <c r="AA44" i="1" s="1"/>
  <c r="AA45" i="1" s="1"/>
  <c r="AA46" i="1" s="1"/>
  <c r="AB28" i="1"/>
  <c r="AB29" i="1" s="1"/>
  <c r="AB30" i="1" s="1"/>
  <c r="AB31" i="1" s="1"/>
  <c r="AB32" i="1" s="1"/>
  <c r="AB33" i="1" s="1"/>
  <c r="AB34" i="1" s="1"/>
  <c r="AB35" i="1" s="1"/>
  <c r="AB36" i="1" s="1"/>
  <c r="AB37" i="1" s="1"/>
  <c r="AB38" i="1" s="1"/>
  <c r="AB39" i="1" s="1"/>
  <c r="AB40" i="1" s="1"/>
  <c r="AB41" i="1" s="1"/>
  <c r="AB42" i="1" s="1"/>
  <c r="AB43" i="1" s="1"/>
  <c r="AB44" i="1" s="1"/>
  <c r="AB45" i="1" s="1"/>
  <c r="AB46" i="1" s="1"/>
  <c r="AC28" i="1"/>
  <c r="AC29" i="1" s="1"/>
  <c r="AC30" i="1" s="1"/>
  <c r="AC31" i="1" s="1"/>
  <c r="AC32" i="1" s="1"/>
  <c r="AC33" i="1" s="1"/>
  <c r="AC34" i="1" s="1"/>
  <c r="AC35" i="1" s="1"/>
  <c r="AC36" i="1" s="1"/>
  <c r="AC37" i="1" s="1"/>
  <c r="AC38" i="1" s="1"/>
  <c r="AC39" i="1" s="1"/>
  <c r="AC40" i="1" s="1"/>
  <c r="AC41" i="1" s="1"/>
  <c r="AC42" i="1" s="1"/>
  <c r="AC43" i="1" s="1"/>
  <c r="AC44" i="1" s="1"/>
  <c r="AC45" i="1" s="1"/>
  <c r="AC46" i="1" s="1"/>
  <c r="AC47" i="1" s="1"/>
  <c r="AC48" i="1" s="1"/>
  <c r="AC49" i="1" s="1"/>
  <c r="AC50" i="1" s="1"/>
  <c r="AC51" i="1" s="1"/>
  <c r="AC52" i="1" s="1"/>
  <c r="AD28" i="1"/>
  <c r="AD29" i="1" s="1"/>
  <c r="AD30" i="1" s="1"/>
  <c r="AD31" i="1" s="1"/>
  <c r="AD32" i="1" s="1"/>
  <c r="AD33" i="1" s="1"/>
  <c r="AD34" i="1" s="1"/>
  <c r="AD35" i="1" s="1"/>
  <c r="AD36" i="1" s="1"/>
  <c r="AD37" i="1" s="1"/>
  <c r="AD38" i="1" s="1"/>
  <c r="AD39" i="1" s="1"/>
  <c r="AD40" i="1" s="1"/>
  <c r="AD41" i="1" s="1"/>
  <c r="AD42" i="1" s="1"/>
  <c r="AD43" i="1" s="1"/>
  <c r="AD44" i="1" s="1"/>
  <c r="AD45" i="1" s="1"/>
  <c r="AD46" i="1" s="1"/>
  <c r="AD47" i="1" s="1"/>
  <c r="AD48" i="1" s="1"/>
  <c r="AD49" i="1" s="1"/>
  <c r="AD50" i="1" s="1"/>
  <c r="AD51" i="1" s="1"/>
  <c r="AD52" i="1" s="1"/>
  <c r="AE28" i="1"/>
  <c r="AE29" i="1" s="1"/>
  <c r="AE30" i="1" s="1"/>
  <c r="AE31" i="1" s="1"/>
  <c r="AE32" i="1" s="1"/>
  <c r="AE33" i="1" s="1"/>
  <c r="AE34" i="1" s="1"/>
  <c r="AE35" i="1" s="1"/>
  <c r="AE36" i="1" s="1"/>
  <c r="AE37" i="1" s="1"/>
  <c r="AE38" i="1" s="1"/>
  <c r="AE39" i="1" s="1"/>
  <c r="AE40" i="1" s="1"/>
  <c r="AE41" i="1" s="1"/>
  <c r="AE42" i="1" s="1"/>
  <c r="AE43" i="1" s="1"/>
  <c r="AE44" i="1" s="1"/>
  <c r="AE45" i="1" s="1"/>
  <c r="AE46" i="1" s="1"/>
  <c r="AF28" i="1"/>
  <c r="AF29" i="1" s="1"/>
  <c r="AF30" i="1" s="1"/>
  <c r="AF31" i="1" s="1"/>
  <c r="AF32" i="1" s="1"/>
  <c r="AF33" i="1" s="1"/>
  <c r="AF34" i="1" s="1"/>
  <c r="AF35" i="1" s="1"/>
  <c r="AF36" i="1" s="1"/>
  <c r="AF37" i="1" s="1"/>
  <c r="AF38" i="1" s="1"/>
  <c r="AF39" i="1" s="1"/>
  <c r="AF40" i="1" s="1"/>
  <c r="AF41" i="1" s="1"/>
  <c r="AF42" i="1" s="1"/>
  <c r="AF43" i="1" s="1"/>
  <c r="AF44" i="1" s="1"/>
  <c r="AF45" i="1" s="1"/>
  <c r="AF46" i="1" s="1"/>
  <c r="AF47" i="1" s="1"/>
  <c r="AF48" i="1" s="1"/>
  <c r="AF49" i="1" s="1"/>
  <c r="AF50" i="1" s="1"/>
  <c r="AF51" i="1" s="1"/>
  <c r="AF52" i="1" s="1"/>
  <c r="AG28" i="1"/>
  <c r="AG29" i="1" s="1"/>
  <c r="AG30" i="1" s="1"/>
  <c r="AG31" i="1" s="1"/>
  <c r="AG32" i="1" s="1"/>
  <c r="AG33" i="1" s="1"/>
  <c r="AG34" i="1" s="1"/>
  <c r="AG35" i="1" s="1"/>
  <c r="AG36" i="1" s="1"/>
  <c r="AG37" i="1" s="1"/>
  <c r="AG38" i="1" s="1"/>
  <c r="AG39" i="1" s="1"/>
  <c r="AG40" i="1" s="1"/>
  <c r="AG41" i="1" s="1"/>
  <c r="AG42" i="1" s="1"/>
  <c r="AG43" i="1" s="1"/>
  <c r="AG44" i="1" s="1"/>
  <c r="AG45" i="1" s="1"/>
  <c r="AG46" i="1" s="1"/>
  <c r="AH28" i="1"/>
  <c r="AH29" i="1" s="1"/>
  <c r="AH30" i="1" s="1"/>
  <c r="AH31" i="1" s="1"/>
  <c r="AH32" i="1" s="1"/>
  <c r="AH33" i="1" s="1"/>
  <c r="AH34" i="1" s="1"/>
  <c r="AH35" i="1" s="1"/>
  <c r="AH36" i="1" s="1"/>
  <c r="AH37" i="1" s="1"/>
  <c r="AH38" i="1" s="1"/>
  <c r="AH39" i="1" s="1"/>
  <c r="AH40" i="1" s="1"/>
  <c r="AH41" i="1" s="1"/>
  <c r="AH42" i="1" s="1"/>
  <c r="AH43" i="1" s="1"/>
  <c r="AH44" i="1" s="1"/>
  <c r="AH45" i="1" s="1"/>
  <c r="AH46" i="1" s="1"/>
  <c r="Z2" i="1"/>
  <c r="Z3" i="1" s="1"/>
  <c r="Z4" i="1" s="1"/>
  <c r="Z5" i="1" s="1"/>
  <c r="Z6" i="1" s="1"/>
  <c r="Z7" i="1" s="1"/>
  <c r="Z8" i="1" s="1"/>
  <c r="Z9" i="1" s="1"/>
  <c r="Z10" i="1" s="1"/>
  <c r="Z11" i="1" s="1"/>
  <c r="Z12" i="1" s="1"/>
  <c r="Z13" i="1" s="1"/>
  <c r="Z14" i="1" s="1"/>
  <c r="Z15" i="1" s="1"/>
  <c r="Z16" i="1" s="1"/>
  <c r="Z17" i="1" s="1"/>
  <c r="Z18" i="1" s="1"/>
  <c r="Z19" i="1" s="1"/>
  <c r="Z20" i="1" s="1"/>
  <c r="Z21" i="1" s="1"/>
  <c r="Z22" i="1" s="1"/>
  <c r="Z23" i="1" s="1"/>
  <c r="Z24" i="1" s="1"/>
  <c r="Z25" i="1" s="1"/>
  <c r="Z26" i="1" s="1"/>
  <c r="Z27" i="1" s="1"/>
  <c r="AA2" i="1"/>
  <c r="AA3" i="1" s="1"/>
  <c r="AA4" i="1" s="1"/>
  <c r="AA5" i="1" s="1"/>
  <c r="AA6" i="1" s="1"/>
  <c r="AA7" i="1" s="1"/>
  <c r="AA8" i="1" s="1"/>
  <c r="AA9" i="1" s="1"/>
  <c r="AA10" i="1" s="1"/>
  <c r="AA11" i="1" s="1"/>
  <c r="AA12" i="1" s="1"/>
  <c r="AA13" i="1" s="1"/>
  <c r="AA14" i="1" s="1"/>
  <c r="AA15" i="1" s="1"/>
  <c r="AA16" i="1" s="1"/>
  <c r="AA17" i="1" s="1"/>
  <c r="AA18" i="1" s="1"/>
  <c r="AA19" i="1" s="1"/>
  <c r="AA20" i="1" s="1"/>
  <c r="AA21" i="1" s="1"/>
  <c r="AA22" i="1" s="1"/>
  <c r="AA23" i="1" s="1"/>
  <c r="AA24" i="1" s="1"/>
  <c r="AA25" i="1" s="1"/>
  <c r="AA26" i="1" s="1"/>
  <c r="AA27" i="1" s="1"/>
  <c r="AB2" i="1"/>
  <c r="AB3" i="1" s="1"/>
  <c r="AB4" i="1" s="1"/>
  <c r="AB5" i="1" s="1"/>
  <c r="AB6" i="1" s="1"/>
  <c r="AB7" i="1" s="1"/>
  <c r="AB8" i="1" s="1"/>
  <c r="AB9" i="1" s="1"/>
  <c r="AB10" i="1" s="1"/>
  <c r="AB11" i="1" s="1"/>
  <c r="AB12" i="1" s="1"/>
  <c r="AB13" i="1" s="1"/>
  <c r="AB14" i="1" s="1"/>
  <c r="AB15" i="1" s="1"/>
  <c r="AB16" i="1" s="1"/>
  <c r="AB17" i="1" s="1"/>
  <c r="AB18" i="1" s="1"/>
  <c r="AB19" i="1" s="1"/>
  <c r="AB20" i="1" s="1"/>
  <c r="AB21" i="1" s="1"/>
  <c r="AB22" i="1" s="1"/>
  <c r="AB23" i="1" s="1"/>
  <c r="AB24" i="1" s="1"/>
  <c r="AB25" i="1" s="1"/>
  <c r="AB26" i="1" s="1"/>
  <c r="AB27" i="1" s="1"/>
  <c r="AC2" i="1"/>
  <c r="AC3" i="1" s="1"/>
  <c r="AC4" i="1" s="1"/>
  <c r="AC5" i="1" s="1"/>
  <c r="AC6" i="1" s="1"/>
  <c r="AC7" i="1" s="1"/>
  <c r="AC8" i="1" s="1"/>
  <c r="AC9" i="1" s="1"/>
  <c r="AC10" i="1" s="1"/>
  <c r="AC11" i="1" s="1"/>
  <c r="AC12" i="1" s="1"/>
  <c r="AC13" i="1" s="1"/>
  <c r="AC14" i="1" s="1"/>
  <c r="AC15" i="1" s="1"/>
  <c r="AC16" i="1" s="1"/>
  <c r="AC17" i="1" s="1"/>
  <c r="AC18" i="1" s="1"/>
  <c r="AC19" i="1" s="1"/>
  <c r="AC20" i="1" s="1"/>
  <c r="AC21" i="1" s="1"/>
  <c r="AC22" i="1" s="1"/>
  <c r="AC23" i="1" s="1"/>
  <c r="AC24" i="1" s="1"/>
  <c r="AC25" i="1" s="1"/>
  <c r="AC26" i="1" s="1"/>
  <c r="AC27" i="1" s="1"/>
  <c r="AD2" i="1"/>
  <c r="AD3" i="1" s="1"/>
  <c r="AD4" i="1" s="1"/>
  <c r="AD5" i="1" s="1"/>
  <c r="AD6" i="1" s="1"/>
  <c r="AD7" i="1" s="1"/>
  <c r="AD8" i="1" s="1"/>
  <c r="AD9" i="1" s="1"/>
  <c r="AD10" i="1" s="1"/>
  <c r="AD11" i="1" s="1"/>
  <c r="AD12" i="1" s="1"/>
  <c r="AD13" i="1" s="1"/>
  <c r="AD14" i="1" s="1"/>
  <c r="AD15" i="1" s="1"/>
  <c r="AD16" i="1" s="1"/>
  <c r="AD17" i="1" s="1"/>
  <c r="AD18" i="1" s="1"/>
  <c r="AD19" i="1" s="1"/>
  <c r="AD20" i="1" s="1"/>
  <c r="AD21" i="1" s="1"/>
  <c r="AD22" i="1" s="1"/>
  <c r="AD23" i="1" s="1"/>
  <c r="AD24" i="1" s="1"/>
  <c r="AD25" i="1" s="1"/>
  <c r="AD26" i="1" s="1"/>
  <c r="AD27" i="1" s="1"/>
  <c r="AE2" i="1"/>
  <c r="AE3" i="1" s="1"/>
  <c r="AE4" i="1" s="1"/>
  <c r="AE5" i="1" s="1"/>
  <c r="AE6" i="1" s="1"/>
  <c r="AE7" i="1" s="1"/>
  <c r="AE8" i="1" s="1"/>
  <c r="AE9" i="1" s="1"/>
  <c r="AE10" i="1" s="1"/>
  <c r="AE11" i="1" s="1"/>
  <c r="AE12" i="1" s="1"/>
  <c r="AE13" i="1" s="1"/>
  <c r="AE14" i="1" s="1"/>
  <c r="AE15" i="1" s="1"/>
  <c r="AE16" i="1" s="1"/>
  <c r="AE17" i="1" s="1"/>
  <c r="AE18" i="1" s="1"/>
  <c r="AE19" i="1" s="1"/>
  <c r="AE20" i="1" s="1"/>
  <c r="AE21" i="1" s="1"/>
  <c r="AE22" i="1" s="1"/>
  <c r="AE23" i="1" s="1"/>
  <c r="AE24" i="1" s="1"/>
  <c r="AE25" i="1" s="1"/>
  <c r="AE26" i="1" s="1"/>
  <c r="AE27" i="1" s="1"/>
  <c r="AF2" i="1"/>
  <c r="AF3" i="1" s="1"/>
  <c r="AF4" i="1" s="1"/>
  <c r="AF5" i="1" s="1"/>
  <c r="AF6" i="1" s="1"/>
  <c r="AF7" i="1" s="1"/>
  <c r="AF8" i="1" s="1"/>
  <c r="AF9" i="1" s="1"/>
  <c r="AF10" i="1" s="1"/>
  <c r="AF11" i="1" s="1"/>
  <c r="AF12" i="1" s="1"/>
  <c r="AF13" i="1" s="1"/>
  <c r="AF14" i="1" s="1"/>
  <c r="AF15" i="1" s="1"/>
  <c r="AF16" i="1" s="1"/>
  <c r="AF17" i="1" s="1"/>
  <c r="AF18" i="1" s="1"/>
  <c r="AF19" i="1" s="1"/>
  <c r="AF20" i="1" s="1"/>
  <c r="AF21" i="1" s="1"/>
  <c r="AF22" i="1" s="1"/>
  <c r="AF23" i="1" s="1"/>
  <c r="AF24" i="1" s="1"/>
  <c r="AF25" i="1" s="1"/>
  <c r="AF26" i="1" s="1"/>
  <c r="AF27" i="1" s="1"/>
  <c r="AG2" i="1"/>
  <c r="AG3" i="1" s="1"/>
  <c r="AG4" i="1" s="1"/>
  <c r="AG5" i="1" s="1"/>
  <c r="AG6" i="1" s="1"/>
  <c r="AG7" i="1" s="1"/>
  <c r="AG8" i="1" s="1"/>
  <c r="AG9" i="1" s="1"/>
  <c r="AG10" i="1" s="1"/>
  <c r="AG11" i="1" s="1"/>
  <c r="AG12" i="1" s="1"/>
  <c r="AG13" i="1" s="1"/>
  <c r="AG14" i="1" s="1"/>
  <c r="AG15" i="1" s="1"/>
  <c r="AG16" i="1" s="1"/>
  <c r="AG17" i="1" s="1"/>
  <c r="AG18" i="1" s="1"/>
  <c r="AG19" i="1" s="1"/>
  <c r="AG20" i="1" s="1"/>
  <c r="AG21" i="1" s="1"/>
  <c r="AG22" i="1" s="1"/>
  <c r="AG23" i="1" s="1"/>
  <c r="AG24" i="1" s="1"/>
  <c r="AG25" i="1" s="1"/>
  <c r="AG26" i="1" s="1"/>
  <c r="AG27" i="1" s="1"/>
  <c r="AH2" i="1"/>
  <c r="AH3" i="1" s="1"/>
  <c r="AH4" i="1" s="1"/>
  <c r="AH5" i="1" s="1"/>
  <c r="AH6" i="1" s="1"/>
  <c r="AH7" i="1" s="1"/>
  <c r="AH8" i="1" s="1"/>
  <c r="AH9" i="1" s="1"/>
  <c r="AH10" i="1" s="1"/>
  <c r="AH11" i="1" s="1"/>
  <c r="AH12" i="1" s="1"/>
  <c r="AH13" i="1" s="1"/>
  <c r="AH14" i="1" s="1"/>
  <c r="AH15" i="1" s="1"/>
  <c r="AH16" i="1" s="1"/>
  <c r="AH17" i="1" s="1"/>
  <c r="AH18" i="1" s="1"/>
  <c r="AH19" i="1" s="1"/>
  <c r="AH20" i="1" s="1"/>
  <c r="AH21" i="1" s="1"/>
  <c r="AH22" i="1" s="1"/>
  <c r="AH23" i="1" s="1"/>
  <c r="AH24" i="1" s="1"/>
  <c r="AH25" i="1" s="1"/>
  <c r="AH26" i="1" s="1"/>
  <c r="AH27" i="1" s="1"/>
  <c r="Y28" i="1"/>
  <c r="Y29" i="1" s="1"/>
  <c r="Y30" i="1" s="1"/>
  <c r="Y31" i="1" s="1"/>
  <c r="Y32" i="1" s="1"/>
  <c r="Y33" i="1" s="1"/>
  <c r="Y34" i="1" s="1"/>
  <c r="Y35" i="1" s="1"/>
  <c r="Y36" i="1" s="1"/>
  <c r="Y37" i="1" s="1"/>
  <c r="Y38" i="1" s="1"/>
  <c r="Y39" i="1" s="1"/>
  <c r="Y40" i="1" s="1"/>
  <c r="Y41" i="1" s="1"/>
  <c r="Y42" i="1" s="1"/>
  <c r="Y43" i="1" s="1"/>
  <c r="Y44" i="1" s="1"/>
  <c r="Y45" i="1" s="1"/>
  <c r="Y46" i="1" s="1"/>
  <c r="Y47" i="1" s="1"/>
  <c r="Y48" i="1" s="1"/>
  <c r="Y49" i="1" s="1"/>
  <c r="Y50" i="1" s="1"/>
  <c r="Y51" i="1" s="1"/>
  <c r="Y52" i="1" s="1"/>
  <c r="Y2" i="1"/>
  <c r="Y3" i="1" s="1"/>
  <c r="Y4" i="1" s="1"/>
  <c r="Y5" i="1" s="1"/>
  <c r="Y6" i="1" s="1"/>
  <c r="Y7" i="1" s="1"/>
  <c r="Y8" i="1" s="1"/>
  <c r="Y9" i="1" s="1"/>
  <c r="Y10" i="1" s="1"/>
  <c r="Y11" i="1" s="1"/>
  <c r="Y12" i="1" s="1"/>
  <c r="Y13" i="1" s="1"/>
  <c r="Y14" i="1" s="1"/>
  <c r="Y15" i="1" s="1"/>
  <c r="Y16" i="1" s="1"/>
  <c r="Y17" i="1" s="1"/>
  <c r="Y18" i="1" s="1"/>
  <c r="Y19" i="1" s="1"/>
  <c r="Y20" i="1" s="1"/>
  <c r="Y21" i="1" s="1"/>
  <c r="Y22" i="1" s="1"/>
  <c r="Y23" i="1" s="1"/>
  <c r="Y24" i="1" s="1"/>
  <c r="Y25" i="1" s="1"/>
  <c r="Y26" i="1" s="1"/>
  <c r="Y27" i="1" s="1"/>
  <c r="M181" i="1"/>
  <c r="M180" i="1"/>
  <c r="M179" i="1"/>
  <c r="M178" i="1"/>
  <c r="M177" i="1"/>
  <c r="M155" i="1"/>
  <c r="M154" i="1"/>
  <c r="M153" i="1"/>
  <c r="M152" i="1"/>
  <c r="M151" i="1"/>
  <c r="M150" i="1"/>
  <c r="M104" i="1"/>
  <c r="M103" i="1"/>
  <c r="M102" i="1"/>
  <c r="M101" i="1"/>
  <c r="M100" i="1"/>
  <c r="M79" i="1"/>
  <c r="M78" i="1"/>
  <c r="M77" i="1"/>
  <c r="M76" i="1"/>
  <c r="M75" i="1"/>
  <c r="M74" i="1"/>
  <c r="M52" i="1"/>
  <c r="M51" i="1"/>
  <c r="M50" i="1"/>
  <c r="M49" i="1"/>
  <c r="M48" i="1"/>
  <c r="M47" i="1"/>
  <c r="W27" i="1"/>
  <c r="V27" i="1"/>
  <c r="U27" i="1"/>
  <c r="T27" i="1"/>
  <c r="S27" i="1"/>
  <c r="R27" i="1"/>
  <c r="Q27" i="1"/>
  <c r="P27" i="1"/>
  <c r="O27" i="1"/>
  <c r="N27" i="1"/>
  <c r="M27" i="1"/>
  <c r="W26" i="1"/>
  <c r="V26" i="1"/>
  <c r="U26" i="1"/>
  <c r="T26" i="1"/>
  <c r="S26" i="1"/>
  <c r="R26" i="1"/>
  <c r="Q26" i="1"/>
  <c r="P26" i="1"/>
  <c r="O26" i="1"/>
  <c r="N26" i="1"/>
  <c r="M26" i="1"/>
  <c r="W25" i="1"/>
  <c r="V25" i="1"/>
  <c r="U25" i="1"/>
  <c r="T25" i="1"/>
  <c r="S25" i="1"/>
  <c r="R25" i="1"/>
  <c r="Q25" i="1"/>
  <c r="P25" i="1"/>
  <c r="O25" i="1"/>
  <c r="N25" i="1"/>
  <c r="M25" i="1"/>
  <c r="W24" i="1"/>
  <c r="V24" i="1"/>
  <c r="U24" i="1"/>
  <c r="T24" i="1"/>
  <c r="S24" i="1"/>
  <c r="R24" i="1"/>
  <c r="Q24" i="1"/>
  <c r="P24" i="1"/>
  <c r="O24" i="1"/>
  <c r="N24" i="1"/>
  <c r="M24" i="1"/>
  <c r="W23" i="1"/>
  <c r="V23" i="1"/>
  <c r="U23" i="1"/>
  <c r="T23" i="1"/>
  <c r="S23" i="1"/>
  <c r="R23" i="1"/>
  <c r="Q23" i="1"/>
  <c r="P23" i="1"/>
  <c r="O23" i="1"/>
  <c r="N23" i="1"/>
  <c r="M23" i="1"/>
  <c r="M206" i="1"/>
  <c r="M205" i="1"/>
  <c r="M204" i="1"/>
  <c r="M203" i="1"/>
  <c r="M202" i="1"/>
  <c r="AD89" i="1" l="1"/>
  <c r="AJ89" i="1" s="1"/>
  <c r="AJ79" i="1"/>
  <c r="AI79" i="1"/>
  <c r="AD80" i="1"/>
  <c r="AD81" i="1" s="1"/>
  <c r="AD82" i="1" s="1"/>
  <c r="AD83" i="1" s="1"/>
  <c r="AD84" i="1" s="1"/>
  <c r="AD85" i="1" s="1"/>
  <c r="AD86" i="1" s="1"/>
  <c r="AD87" i="1" s="1"/>
  <c r="AD90" i="1" s="1"/>
  <c r="AD91" i="1" s="1"/>
  <c r="AD92" i="1" s="1"/>
  <c r="AD93" i="1" s="1"/>
  <c r="AD94" i="1" s="1"/>
  <c r="AD95" i="1" s="1"/>
  <c r="AD96" i="1" s="1"/>
  <c r="AD97" i="1" s="1"/>
  <c r="AD98" i="1" s="1"/>
  <c r="AD99" i="1" s="1"/>
  <c r="AJ99" i="1" s="1"/>
  <c r="AC80" i="1"/>
  <c r="AC81" i="1" s="1"/>
  <c r="AC82" i="1" s="1"/>
  <c r="AC83" i="1" s="1"/>
  <c r="AC84" i="1" s="1"/>
  <c r="AC85" i="1" s="1"/>
  <c r="AC86" i="1" s="1"/>
  <c r="AC87" i="1" s="1"/>
  <c r="AC90" i="1" s="1"/>
  <c r="AC91" i="1" s="1"/>
  <c r="AC92" i="1" s="1"/>
  <c r="AC93" i="1" s="1"/>
  <c r="AC94" i="1" s="1"/>
  <c r="AC95" i="1" s="1"/>
  <c r="AC96" i="1" s="1"/>
  <c r="AC97" i="1" s="1"/>
  <c r="AC98" i="1" s="1"/>
  <c r="AC99" i="1" s="1"/>
  <c r="AC100" i="1" s="1"/>
  <c r="AH183" i="1"/>
  <c r="AH184" i="1" s="1"/>
  <c r="AH185" i="1" s="1"/>
  <c r="AH186" i="1" s="1"/>
  <c r="AH187" i="1" s="1"/>
  <c r="AH188" i="1" s="1"/>
  <c r="AH189" i="1" s="1"/>
  <c r="AH190" i="1" s="1"/>
  <c r="AH191" i="1" s="1"/>
  <c r="AH192" i="1" s="1"/>
  <c r="AH193" i="1" s="1"/>
  <c r="AH194" i="1" s="1"/>
  <c r="AH195" i="1" s="1"/>
  <c r="AH196" i="1" s="1"/>
  <c r="AH197" i="1" s="1"/>
  <c r="AH198" i="1" s="1"/>
  <c r="AH199" i="1" s="1"/>
  <c r="AH200" i="1" s="1"/>
  <c r="AH201" i="1" s="1"/>
  <c r="AH202" i="1" s="1"/>
  <c r="AH203" i="1" s="1"/>
  <c r="AH204" i="1" s="1"/>
  <c r="AH205" i="1" s="1"/>
  <c r="AH206" i="1" s="1"/>
  <c r="Z183" i="1"/>
  <c r="Z184" i="1" s="1"/>
  <c r="Z185" i="1" s="1"/>
  <c r="Z186" i="1" s="1"/>
  <c r="Z187" i="1" s="1"/>
  <c r="Z188" i="1" s="1"/>
  <c r="Z189" i="1" s="1"/>
  <c r="Z190" i="1" s="1"/>
  <c r="Z191" i="1" s="1"/>
  <c r="Z192" i="1" s="1"/>
  <c r="Z193" i="1" s="1"/>
  <c r="Z194" i="1" s="1"/>
  <c r="Z195" i="1" s="1"/>
  <c r="Z196" i="1" s="1"/>
  <c r="Z197" i="1" s="1"/>
  <c r="Z198" i="1" s="1"/>
  <c r="Z199" i="1" s="1"/>
  <c r="Z200" i="1" s="1"/>
  <c r="Z201" i="1" s="1"/>
  <c r="Z202" i="1" s="1"/>
  <c r="Z203" i="1" s="1"/>
  <c r="Z204" i="1" s="1"/>
  <c r="Z205" i="1" s="1"/>
  <c r="Z206" i="1" s="1"/>
  <c r="AG183" i="1"/>
  <c r="AG184" i="1" s="1"/>
  <c r="AG185" i="1" s="1"/>
  <c r="AG186" i="1" s="1"/>
  <c r="AG187" i="1" s="1"/>
  <c r="AG188" i="1" s="1"/>
  <c r="AG189" i="1" s="1"/>
  <c r="AG190" i="1" s="1"/>
  <c r="AG191" i="1" s="1"/>
  <c r="AG192" i="1" s="1"/>
  <c r="AG193" i="1" s="1"/>
  <c r="AG194" i="1" s="1"/>
  <c r="AG195" i="1" s="1"/>
  <c r="AG196" i="1" s="1"/>
  <c r="AG197" i="1" s="1"/>
  <c r="AG198" i="1" s="1"/>
  <c r="AG199" i="1" s="1"/>
  <c r="AG200" i="1" s="1"/>
  <c r="AG201" i="1" s="1"/>
  <c r="AG202" i="1" s="1"/>
  <c r="AG203" i="1" s="1"/>
  <c r="AG204" i="1" s="1"/>
  <c r="AG205" i="1" s="1"/>
  <c r="AG206" i="1" s="1"/>
  <c r="Y183" i="1"/>
  <c r="Y184" i="1" s="1"/>
  <c r="Y185" i="1" s="1"/>
  <c r="Y186" i="1" s="1"/>
  <c r="Y187" i="1" s="1"/>
  <c r="Y188" i="1" s="1"/>
  <c r="Y189" i="1" s="1"/>
  <c r="Y190" i="1" s="1"/>
  <c r="Y191" i="1" s="1"/>
  <c r="Y192" i="1" s="1"/>
  <c r="Y193" i="1" s="1"/>
  <c r="Y194" i="1" s="1"/>
  <c r="Y195" i="1" s="1"/>
  <c r="Y196" i="1" s="1"/>
  <c r="Y197" i="1" s="1"/>
  <c r="Y198" i="1" s="1"/>
  <c r="Y199" i="1" s="1"/>
  <c r="Y200" i="1" s="1"/>
  <c r="Y201" i="1" s="1"/>
  <c r="Y202" i="1" s="1"/>
  <c r="Y203" i="1" s="1"/>
  <c r="Y204" i="1" s="1"/>
  <c r="Y205" i="1" s="1"/>
  <c r="Y206" i="1" s="1"/>
  <c r="AF183" i="1"/>
  <c r="AF184" i="1" s="1"/>
  <c r="AF185" i="1" s="1"/>
  <c r="AF186" i="1" s="1"/>
  <c r="AF187" i="1" s="1"/>
  <c r="AF188" i="1" s="1"/>
  <c r="AF189" i="1" s="1"/>
  <c r="AF190" i="1" s="1"/>
  <c r="AF191" i="1" s="1"/>
  <c r="AF192" i="1" s="1"/>
  <c r="AF193" i="1" s="1"/>
  <c r="AF194" i="1" s="1"/>
  <c r="AF195" i="1" s="1"/>
  <c r="AF196" i="1" s="1"/>
  <c r="AF197" i="1" s="1"/>
  <c r="AF198" i="1" s="1"/>
  <c r="AF199" i="1" s="1"/>
  <c r="AF200" i="1" s="1"/>
  <c r="AF201" i="1" s="1"/>
  <c r="AF202" i="1" s="1"/>
  <c r="AF203" i="1" s="1"/>
  <c r="AF204" i="1" s="1"/>
  <c r="AF205" i="1" s="1"/>
  <c r="AF206" i="1" s="1"/>
  <c r="AB183" i="1"/>
  <c r="AB184" i="1" s="1"/>
  <c r="AB185" i="1" s="1"/>
  <c r="AB186" i="1" s="1"/>
  <c r="AB187" i="1" s="1"/>
  <c r="AB188" i="1" s="1"/>
  <c r="AB189" i="1" s="1"/>
  <c r="AB190" i="1" s="1"/>
  <c r="AB191" i="1" s="1"/>
  <c r="AB192" i="1" s="1"/>
  <c r="AB193" i="1" s="1"/>
  <c r="AB194" i="1" s="1"/>
  <c r="AB195" i="1" s="1"/>
  <c r="AB196" i="1" s="1"/>
  <c r="AB197" i="1" s="1"/>
  <c r="AB198" i="1" s="1"/>
  <c r="AB199" i="1" s="1"/>
  <c r="AB200" i="1" s="1"/>
  <c r="AB201" i="1" s="1"/>
  <c r="AB202" i="1" s="1"/>
  <c r="AB203" i="1" s="1"/>
  <c r="AB204" i="1" s="1"/>
  <c r="AB205" i="1" s="1"/>
  <c r="AB206" i="1" s="1"/>
  <c r="AD183" i="1"/>
  <c r="AD184" i="1" s="1"/>
  <c r="AD185" i="1" s="1"/>
  <c r="AD186" i="1" s="1"/>
  <c r="AD187" i="1" s="1"/>
  <c r="AD188" i="1" s="1"/>
  <c r="AD189" i="1" s="1"/>
  <c r="AD190" i="1" s="1"/>
  <c r="AD191" i="1" s="1"/>
  <c r="AD192" i="1" s="1"/>
  <c r="AD193" i="1" s="1"/>
  <c r="AD194" i="1" s="1"/>
  <c r="AD195" i="1" s="1"/>
  <c r="AD196" i="1" s="1"/>
  <c r="AD197" i="1" s="1"/>
  <c r="AD198" i="1" s="1"/>
  <c r="AD199" i="1" s="1"/>
  <c r="AD200" i="1" s="1"/>
  <c r="AD201" i="1" s="1"/>
  <c r="AD202" i="1" s="1"/>
  <c r="AD203" i="1" s="1"/>
  <c r="AD204" i="1" s="1"/>
  <c r="AD205" i="1" s="1"/>
  <c r="AD206" i="1" s="1"/>
  <c r="AE183" i="1"/>
  <c r="AE184" i="1" s="1"/>
  <c r="AE185" i="1" s="1"/>
  <c r="AE186" i="1" s="1"/>
  <c r="AE187" i="1" s="1"/>
  <c r="AE188" i="1" s="1"/>
  <c r="AE189" i="1" s="1"/>
  <c r="AE190" i="1" s="1"/>
  <c r="AE191" i="1" s="1"/>
  <c r="AE192" i="1" s="1"/>
  <c r="AE193" i="1" s="1"/>
  <c r="AE194" i="1" s="1"/>
  <c r="AE195" i="1" s="1"/>
  <c r="AE196" i="1" s="1"/>
  <c r="AE197" i="1" s="1"/>
  <c r="AE198" i="1" s="1"/>
  <c r="AE199" i="1" s="1"/>
  <c r="AE200" i="1" s="1"/>
  <c r="AE201" i="1" s="1"/>
  <c r="AE202" i="1" s="1"/>
  <c r="AE203" i="1" s="1"/>
  <c r="AE204" i="1" s="1"/>
  <c r="AE205" i="1" s="1"/>
  <c r="AE206" i="1" s="1"/>
  <c r="AA183" i="1"/>
  <c r="AA184" i="1" s="1"/>
  <c r="AA185" i="1" s="1"/>
  <c r="AA186" i="1" s="1"/>
  <c r="AA187" i="1" s="1"/>
  <c r="AA188" i="1" s="1"/>
  <c r="AA189" i="1" s="1"/>
  <c r="AA190" i="1" s="1"/>
  <c r="AA191" i="1" s="1"/>
  <c r="AA192" i="1" s="1"/>
  <c r="AA193" i="1" s="1"/>
  <c r="AA194" i="1" s="1"/>
  <c r="AA195" i="1" s="1"/>
  <c r="AA196" i="1" s="1"/>
  <c r="AA197" i="1" s="1"/>
  <c r="AA198" i="1" s="1"/>
  <c r="AA199" i="1" s="1"/>
  <c r="AA200" i="1" s="1"/>
  <c r="AA201" i="1" s="1"/>
  <c r="AA202" i="1" s="1"/>
  <c r="AA203" i="1" s="1"/>
  <c r="AA204" i="1" s="1"/>
  <c r="AA205" i="1" s="1"/>
  <c r="AA206" i="1" s="1"/>
  <c r="AH157" i="1"/>
  <c r="AH158" i="1" s="1"/>
  <c r="AH159" i="1" s="1"/>
  <c r="AH160" i="1" s="1"/>
  <c r="AH161" i="1" s="1"/>
  <c r="AH162" i="1" s="1"/>
  <c r="AH163" i="1" s="1"/>
  <c r="AH164" i="1" s="1"/>
  <c r="AH165" i="1" s="1"/>
  <c r="AH166" i="1" s="1"/>
  <c r="AH167" i="1" s="1"/>
  <c r="AH168" i="1" s="1"/>
  <c r="AH169" i="1" s="1"/>
  <c r="AH170" i="1" s="1"/>
  <c r="AH171" i="1" s="1"/>
  <c r="AH172" i="1" s="1"/>
  <c r="AH173" i="1" s="1"/>
  <c r="AH174" i="1" s="1"/>
  <c r="AH175" i="1" s="1"/>
  <c r="AH176" i="1" s="1"/>
  <c r="AH177" i="1" s="1"/>
  <c r="AH178" i="1" s="1"/>
  <c r="AH179" i="1" s="1"/>
  <c r="AH180" i="1" s="1"/>
  <c r="AH181" i="1" s="1"/>
  <c r="AG157" i="1"/>
  <c r="AG158" i="1" s="1"/>
  <c r="AG159" i="1" s="1"/>
  <c r="AG160" i="1" s="1"/>
  <c r="AG161" i="1" s="1"/>
  <c r="AG162" i="1" s="1"/>
  <c r="AG163" i="1" s="1"/>
  <c r="AG164" i="1" s="1"/>
  <c r="AG165" i="1" s="1"/>
  <c r="AG166" i="1" s="1"/>
  <c r="AG167" i="1" s="1"/>
  <c r="AG168" i="1" s="1"/>
  <c r="AG169" i="1" s="1"/>
  <c r="AG170" i="1" s="1"/>
  <c r="AG171" i="1" s="1"/>
  <c r="AG172" i="1" s="1"/>
  <c r="AG173" i="1" s="1"/>
  <c r="AG174" i="1" s="1"/>
  <c r="AG175" i="1" s="1"/>
  <c r="AG176" i="1" s="1"/>
  <c r="AG177" i="1" s="1"/>
  <c r="AG178" i="1" s="1"/>
  <c r="AG179" i="1" s="1"/>
  <c r="AG180" i="1" s="1"/>
  <c r="AG181" i="1" s="1"/>
  <c r="Y157" i="1"/>
  <c r="Y158" i="1" s="1"/>
  <c r="Y159" i="1" s="1"/>
  <c r="Y160" i="1" s="1"/>
  <c r="Y161" i="1" s="1"/>
  <c r="Y162" i="1" s="1"/>
  <c r="Y163" i="1" s="1"/>
  <c r="Y164" i="1" s="1"/>
  <c r="Y165" i="1" s="1"/>
  <c r="Y166" i="1" s="1"/>
  <c r="Y167" i="1" s="1"/>
  <c r="Y168" i="1" s="1"/>
  <c r="Y169" i="1" s="1"/>
  <c r="Y170" i="1" s="1"/>
  <c r="Y171" i="1" s="1"/>
  <c r="Y172" i="1" s="1"/>
  <c r="Y173" i="1" s="1"/>
  <c r="Y174" i="1" s="1"/>
  <c r="Y175" i="1" s="1"/>
  <c r="Y176" i="1" s="1"/>
  <c r="Y177" i="1" s="1"/>
  <c r="Y178" i="1" s="1"/>
  <c r="Y179" i="1" s="1"/>
  <c r="Y180" i="1" s="1"/>
  <c r="Y181" i="1" s="1"/>
  <c r="AE157" i="1"/>
  <c r="AE158" i="1" s="1"/>
  <c r="AE159" i="1" s="1"/>
  <c r="AE160" i="1" s="1"/>
  <c r="AE161" i="1" s="1"/>
  <c r="AE162" i="1" s="1"/>
  <c r="AE163" i="1" s="1"/>
  <c r="AE164" i="1" s="1"/>
  <c r="AE165" i="1" s="1"/>
  <c r="AE166" i="1" s="1"/>
  <c r="AE167" i="1" s="1"/>
  <c r="AE168" i="1" s="1"/>
  <c r="AE169" i="1" s="1"/>
  <c r="AE170" i="1" s="1"/>
  <c r="AE171" i="1" s="1"/>
  <c r="AE172" i="1" s="1"/>
  <c r="AE173" i="1" s="1"/>
  <c r="AE174" i="1" s="1"/>
  <c r="AE175" i="1" s="1"/>
  <c r="AE176" i="1" s="1"/>
  <c r="AE177" i="1" s="1"/>
  <c r="AE178" i="1" s="1"/>
  <c r="AE179" i="1" s="1"/>
  <c r="AE180" i="1" s="1"/>
  <c r="AE181" i="1" s="1"/>
  <c r="AB157" i="1"/>
  <c r="AB158" i="1" s="1"/>
  <c r="AB159" i="1" s="1"/>
  <c r="AB160" i="1" s="1"/>
  <c r="AB161" i="1" s="1"/>
  <c r="AB162" i="1" s="1"/>
  <c r="AB163" i="1" s="1"/>
  <c r="AB164" i="1" s="1"/>
  <c r="AB165" i="1" s="1"/>
  <c r="AB166" i="1" s="1"/>
  <c r="AB167" i="1" s="1"/>
  <c r="AB168" i="1" s="1"/>
  <c r="AB169" i="1" s="1"/>
  <c r="AB170" i="1" s="1"/>
  <c r="AB171" i="1" s="1"/>
  <c r="AB172" i="1" s="1"/>
  <c r="AB173" i="1" s="1"/>
  <c r="AB174" i="1" s="1"/>
  <c r="AB175" i="1" s="1"/>
  <c r="AB176" i="1" s="1"/>
  <c r="AB177" i="1" s="1"/>
  <c r="AB178" i="1" s="1"/>
  <c r="AB179" i="1" s="1"/>
  <c r="AB180" i="1" s="1"/>
  <c r="AB181" i="1" s="1"/>
  <c r="AA157" i="1"/>
  <c r="AA158" i="1" s="1"/>
  <c r="AA159" i="1" s="1"/>
  <c r="AA160" i="1" s="1"/>
  <c r="AA161" i="1" s="1"/>
  <c r="AA162" i="1" s="1"/>
  <c r="AA163" i="1" s="1"/>
  <c r="AA164" i="1" s="1"/>
  <c r="AA165" i="1" s="1"/>
  <c r="AA166" i="1" s="1"/>
  <c r="AA167" i="1" s="1"/>
  <c r="AA168" i="1" s="1"/>
  <c r="AA169" i="1" s="1"/>
  <c r="AA170" i="1" s="1"/>
  <c r="AA171" i="1" s="1"/>
  <c r="AA172" i="1" s="1"/>
  <c r="AA173" i="1" s="1"/>
  <c r="AA174" i="1" s="1"/>
  <c r="AA175" i="1" s="1"/>
  <c r="AA176" i="1" s="1"/>
  <c r="AA177" i="1" s="1"/>
  <c r="AA178" i="1" s="1"/>
  <c r="AA179" i="1" s="1"/>
  <c r="AA180" i="1" s="1"/>
  <c r="AA181" i="1" s="1"/>
  <c r="Z157" i="1"/>
  <c r="Z158" i="1" s="1"/>
  <c r="Z159" i="1" s="1"/>
  <c r="Z160" i="1" s="1"/>
  <c r="Z161" i="1" s="1"/>
  <c r="Z162" i="1" s="1"/>
  <c r="Z163" i="1" s="1"/>
  <c r="Z164" i="1" s="1"/>
  <c r="Z165" i="1" s="1"/>
  <c r="Z166" i="1" s="1"/>
  <c r="Z167" i="1" s="1"/>
  <c r="Z168" i="1" s="1"/>
  <c r="Z169" i="1" s="1"/>
  <c r="Z170" i="1" s="1"/>
  <c r="Z171" i="1" s="1"/>
  <c r="Z172" i="1" s="1"/>
  <c r="Z173" i="1" s="1"/>
  <c r="Z174" i="1" s="1"/>
  <c r="Z175" i="1" s="1"/>
  <c r="Z176" i="1" s="1"/>
  <c r="Z177" i="1" s="1"/>
  <c r="Z178" i="1" s="1"/>
  <c r="Z179" i="1" s="1"/>
  <c r="Z180" i="1" s="1"/>
  <c r="Z181" i="1" s="1"/>
  <c r="AF100" i="1"/>
  <c r="AF101" i="1" s="1"/>
  <c r="AF102" i="1" s="1"/>
  <c r="AF103" i="1" s="1"/>
  <c r="AF104" i="1" s="1"/>
  <c r="AA100" i="1"/>
  <c r="AA101" i="1" s="1"/>
  <c r="AA102" i="1" s="1"/>
  <c r="AA103" i="1" s="1"/>
  <c r="AA104" i="1" s="1"/>
  <c r="AE100" i="1"/>
  <c r="AE101" i="1" s="1"/>
  <c r="AE102" i="1" s="1"/>
  <c r="AE103" i="1" s="1"/>
  <c r="AE104" i="1" s="1"/>
  <c r="AH100" i="1"/>
  <c r="AH101" i="1" s="1"/>
  <c r="AH102" i="1" s="1"/>
  <c r="AH103" i="1" s="1"/>
  <c r="AH104" i="1" s="1"/>
  <c r="AG100" i="1"/>
  <c r="AG101" i="1" s="1"/>
  <c r="AG102" i="1" s="1"/>
  <c r="AG103" i="1" s="1"/>
  <c r="AG104" i="1" s="1"/>
  <c r="Z100" i="1"/>
  <c r="Z101" i="1" s="1"/>
  <c r="Z102" i="1" s="1"/>
  <c r="Z103" i="1" s="1"/>
  <c r="Z104" i="1" s="1"/>
  <c r="AB100" i="1"/>
  <c r="AB101" i="1" s="1"/>
  <c r="AB102" i="1" s="1"/>
  <c r="AB103" i="1" s="1"/>
  <c r="AB104" i="1" s="1"/>
  <c r="Y100" i="1"/>
  <c r="Y101" i="1" s="1"/>
  <c r="Y102" i="1" s="1"/>
  <c r="Y103" i="1" s="1"/>
  <c r="Y104" i="1" s="1"/>
  <c r="AG74" i="1"/>
  <c r="AG75" i="1" s="1"/>
  <c r="AG76" i="1" s="1"/>
  <c r="AG77" i="1" s="1"/>
  <c r="AG78" i="1" s="1"/>
  <c r="AH74" i="1"/>
  <c r="AH75" i="1" s="1"/>
  <c r="AH76" i="1" s="1"/>
  <c r="AH77" i="1" s="1"/>
  <c r="AH78" i="1" s="1"/>
  <c r="AF74" i="1"/>
  <c r="AF75" i="1" s="1"/>
  <c r="AF76" i="1" s="1"/>
  <c r="AF77" i="1" s="1"/>
  <c r="AF78" i="1" s="1"/>
  <c r="AB74" i="1"/>
  <c r="AB75" i="1" s="1"/>
  <c r="AB76" i="1" s="1"/>
  <c r="AB77" i="1" s="1"/>
  <c r="AB78" i="1" s="1"/>
  <c r="AE74" i="1"/>
  <c r="AE75" i="1" s="1"/>
  <c r="AE76" i="1" s="1"/>
  <c r="AE77" i="1" s="1"/>
  <c r="AE78" i="1" s="1"/>
  <c r="Z74" i="1"/>
  <c r="Z75" i="1" s="1"/>
  <c r="Z76" i="1" s="1"/>
  <c r="Z77" i="1" s="1"/>
  <c r="Z78" i="1" s="1"/>
  <c r="AA47" i="1"/>
  <c r="AA48" i="1" s="1"/>
  <c r="AA49" i="1" s="1"/>
  <c r="AA50" i="1" s="1"/>
  <c r="AA51" i="1" s="1"/>
  <c r="AA52" i="1" s="1"/>
  <c r="AB47" i="1"/>
  <c r="AB48" i="1" s="1"/>
  <c r="AB49" i="1" s="1"/>
  <c r="AB50" i="1" s="1"/>
  <c r="AB51" i="1" s="1"/>
  <c r="AB52" i="1" s="1"/>
  <c r="AE47" i="1"/>
  <c r="AE48" i="1" s="1"/>
  <c r="AE49" i="1" s="1"/>
  <c r="AE50" i="1" s="1"/>
  <c r="AE51" i="1" s="1"/>
  <c r="AE52" i="1" s="1"/>
  <c r="AH47" i="1"/>
  <c r="AH48" i="1" s="1"/>
  <c r="AH49" i="1" s="1"/>
  <c r="AH50" i="1" s="1"/>
  <c r="AH51" i="1" s="1"/>
  <c r="AH52" i="1" s="1"/>
  <c r="Z47" i="1"/>
  <c r="Z48" i="1" s="1"/>
  <c r="Z49" i="1" s="1"/>
  <c r="Z50" i="1" s="1"/>
  <c r="Z51" i="1" s="1"/>
  <c r="Z52" i="1" s="1"/>
  <c r="AG47" i="1"/>
  <c r="AG48" i="1" s="1"/>
  <c r="AG49" i="1" s="1"/>
  <c r="AG50" i="1" s="1"/>
  <c r="AG51" i="1" s="1"/>
  <c r="AG52" i="1" s="1"/>
  <c r="Y54" i="1"/>
  <c r="Y55" i="1" s="1"/>
  <c r="Y56" i="1" s="1"/>
  <c r="Y57" i="1" s="1"/>
  <c r="Y58" i="1" s="1"/>
  <c r="Y59" i="1" s="1"/>
  <c r="Y60" i="1" s="1"/>
  <c r="Y61" i="1" s="1"/>
  <c r="Y62" i="1" s="1"/>
  <c r="Y63" i="1" s="1"/>
  <c r="Y64" i="1" s="1"/>
  <c r="Y65" i="1" s="1"/>
  <c r="Y66" i="1" s="1"/>
  <c r="Y67" i="1" s="1"/>
  <c r="Y68" i="1" s="1"/>
  <c r="Y69" i="1" s="1"/>
  <c r="Y70" i="1" s="1"/>
  <c r="Y71" i="1" s="1"/>
  <c r="Y72" i="1" s="1"/>
  <c r="Y73" i="1" s="1"/>
  <c r="Y74" i="1" s="1"/>
  <c r="Y75" i="1" s="1"/>
  <c r="Y76" i="1" s="1"/>
  <c r="Y77" i="1" s="1"/>
  <c r="Y78" i="1" s="1"/>
  <c r="AI2" i="1"/>
  <c r="AI65" i="1"/>
  <c r="AI68" i="1"/>
  <c r="AJ33" i="1"/>
  <c r="AJ65" i="1"/>
  <c r="AI33" i="1"/>
  <c r="AJ2" i="1"/>
  <c r="AJ4" i="1"/>
  <c r="AJ3" i="1"/>
  <c r="AI66" i="1"/>
  <c r="AI35" i="1"/>
  <c r="AI34" i="1"/>
  <c r="AI67" i="1"/>
  <c r="AJ105" i="1"/>
  <c r="AI105" i="1"/>
  <c r="AJ201" i="1" l="1"/>
  <c r="AJ199" i="1"/>
  <c r="AJ198" i="1"/>
  <c r="AJ200" i="1"/>
  <c r="AI99" i="1"/>
  <c r="AJ202" i="1"/>
  <c r="AD100" i="1"/>
  <c r="AJ100" i="1" s="1"/>
  <c r="AJ186" i="1"/>
  <c r="AJ183" i="1"/>
  <c r="AJ185" i="1"/>
  <c r="AJ182" i="1"/>
  <c r="AJ184" i="1"/>
  <c r="AC101" i="1"/>
  <c r="AI100" i="1"/>
  <c r="AD101" i="1"/>
  <c r="Y131" i="1"/>
  <c r="Y132" i="1" s="1"/>
  <c r="Y133" i="1" s="1"/>
  <c r="Y134" i="1" s="1"/>
  <c r="Y135" i="1" s="1"/>
  <c r="Y136" i="1" s="1"/>
  <c r="Y137" i="1" s="1"/>
  <c r="Y138" i="1" s="1"/>
  <c r="Y139" i="1" s="1"/>
  <c r="Y140" i="1" s="1"/>
  <c r="Y141" i="1" s="1"/>
  <c r="Y142" i="1" s="1"/>
  <c r="Y143" i="1" s="1"/>
  <c r="Y144" i="1" s="1"/>
  <c r="Y145" i="1" s="1"/>
  <c r="Y146" i="1" s="1"/>
  <c r="Y147" i="1" s="1"/>
  <c r="Y148" i="1" s="1"/>
  <c r="Y149" i="1" s="1"/>
  <c r="Y150" i="1" s="1"/>
  <c r="Y151" i="1" s="1"/>
  <c r="Y152" i="1" s="1"/>
  <c r="Y153" i="1" s="1"/>
  <c r="Y154" i="1" s="1"/>
  <c r="Y155" i="1" s="1"/>
  <c r="AH131" i="1"/>
  <c r="AH132" i="1" s="1"/>
  <c r="AH133" i="1" s="1"/>
  <c r="AH134" i="1" s="1"/>
  <c r="AH135" i="1" s="1"/>
  <c r="AH136" i="1" s="1"/>
  <c r="AH137" i="1" s="1"/>
  <c r="AH138" i="1" s="1"/>
  <c r="AH139" i="1" s="1"/>
  <c r="AH140" i="1" s="1"/>
  <c r="AH141" i="1" s="1"/>
  <c r="AH142" i="1" s="1"/>
  <c r="AH143" i="1" s="1"/>
  <c r="AH144" i="1" s="1"/>
  <c r="AH145" i="1" s="1"/>
  <c r="AH146" i="1" s="1"/>
  <c r="AH147" i="1" s="1"/>
  <c r="AH148" i="1" s="1"/>
  <c r="AH149" i="1" s="1"/>
  <c r="AH150" i="1" s="1"/>
  <c r="AH151" i="1" s="1"/>
  <c r="AH152" i="1" s="1"/>
  <c r="AH153" i="1" s="1"/>
  <c r="AH154" i="1" s="1"/>
  <c r="AH155" i="1" s="1"/>
  <c r="AE131" i="1"/>
  <c r="AE132" i="1" s="1"/>
  <c r="AE133" i="1" s="1"/>
  <c r="AE134" i="1" s="1"/>
  <c r="AE135" i="1" s="1"/>
  <c r="AE136" i="1" s="1"/>
  <c r="AE137" i="1" s="1"/>
  <c r="AE138" i="1" s="1"/>
  <c r="AE139" i="1" s="1"/>
  <c r="AE140" i="1" s="1"/>
  <c r="AE141" i="1" s="1"/>
  <c r="AE142" i="1" s="1"/>
  <c r="AE143" i="1" s="1"/>
  <c r="AE144" i="1" s="1"/>
  <c r="AE145" i="1" s="1"/>
  <c r="AE146" i="1" s="1"/>
  <c r="AE147" i="1" s="1"/>
  <c r="AE148" i="1" s="1"/>
  <c r="AE149" i="1" s="1"/>
  <c r="AE150" i="1" s="1"/>
  <c r="AE151" i="1" s="1"/>
  <c r="AE152" i="1" s="1"/>
  <c r="AE153" i="1" s="1"/>
  <c r="AE154" i="1" s="1"/>
  <c r="AE155" i="1" s="1"/>
  <c r="AG131" i="1"/>
  <c r="AG132" i="1" s="1"/>
  <c r="AG133" i="1" s="1"/>
  <c r="AG134" i="1" s="1"/>
  <c r="AG135" i="1" s="1"/>
  <c r="AG136" i="1" s="1"/>
  <c r="AG137" i="1" s="1"/>
  <c r="AG138" i="1" s="1"/>
  <c r="AG139" i="1" s="1"/>
  <c r="AG140" i="1" s="1"/>
  <c r="AG141" i="1" s="1"/>
  <c r="AG142" i="1" s="1"/>
  <c r="AG143" i="1" s="1"/>
  <c r="AG144" i="1" s="1"/>
  <c r="AG145" i="1" s="1"/>
  <c r="AG146" i="1" s="1"/>
  <c r="AG147" i="1" s="1"/>
  <c r="AG148" i="1" s="1"/>
  <c r="AG149" i="1" s="1"/>
  <c r="AG150" i="1" s="1"/>
  <c r="AG151" i="1" s="1"/>
  <c r="AG152" i="1" s="1"/>
  <c r="AG153" i="1" s="1"/>
  <c r="AG154" i="1" s="1"/>
  <c r="AG155" i="1" s="1"/>
  <c r="AB131" i="1"/>
  <c r="AB132" i="1" s="1"/>
  <c r="AB133" i="1" s="1"/>
  <c r="AB134" i="1" s="1"/>
  <c r="AB135" i="1" s="1"/>
  <c r="AB136" i="1" s="1"/>
  <c r="AB137" i="1" s="1"/>
  <c r="AB138" i="1" s="1"/>
  <c r="AB139" i="1" s="1"/>
  <c r="AB140" i="1" s="1"/>
  <c r="AB141" i="1" s="1"/>
  <c r="AB142" i="1" s="1"/>
  <c r="AB143" i="1" s="1"/>
  <c r="AB144" i="1" s="1"/>
  <c r="AB145" i="1" s="1"/>
  <c r="AB146" i="1" s="1"/>
  <c r="AB147" i="1" s="1"/>
  <c r="AB148" i="1" s="1"/>
  <c r="AB149" i="1" s="1"/>
  <c r="AB150" i="1" s="1"/>
  <c r="AB151" i="1" s="1"/>
  <c r="AB152" i="1" s="1"/>
  <c r="AB153" i="1" s="1"/>
  <c r="AB154" i="1" s="1"/>
  <c r="AB155" i="1" s="1"/>
  <c r="Z131" i="1"/>
  <c r="Z132" i="1" s="1"/>
  <c r="Z133" i="1" s="1"/>
  <c r="Z134" i="1" s="1"/>
  <c r="Z135" i="1" s="1"/>
  <c r="Z136" i="1" s="1"/>
  <c r="Z137" i="1" s="1"/>
  <c r="Z138" i="1" s="1"/>
  <c r="Z139" i="1" s="1"/>
  <c r="Z140" i="1" s="1"/>
  <c r="Z141" i="1" s="1"/>
  <c r="Z142" i="1" s="1"/>
  <c r="Z143" i="1" s="1"/>
  <c r="Z144" i="1" s="1"/>
  <c r="Z145" i="1" s="1"/>
  <c r="Z146" i="1" s="1"/>
  <c r="Z147" i="1" s="1"/>
  <c r="Z148" i="1" s="1"/>
  <c r="Z149" i="1" s="1"/>
  <c r="Z150" i="1" s="1"/>
  <c r="Z151" i="1" s="1"/>
  <c r="Z152" i="1" s="1"/>
  <c r="Z153" i="1" s="1"/>
  <c r="Z154" i="1" s="1"/>
  <c r="Z155" i="1" s="1"/>
  <c r="AA131" i="1"/>
  <c r="AA132" i="1" s="1"/>
  <c r="AA133" i="1" s="1"/>
  <c r="AA134" i="1" s="1"/>
  <c r="AA135" i="1" s="1"/>
  <c r="AA136" i="1" s="1"/>
  <c r="AA137" i="1" s="1"/>
  <c r="AA138" i="1" s="1"/>
  <c r="AA139" i="1" s="1"/>
  <c r="AA140" i="1" s="1"/>
  <c r="AA141" i="1" s="1"/>
  <c r="AA142" i="1" s="1"/>
  <c r="AA143" i="1" s="1"/>
  <c r="AA144" i="1" s="1"/>
  <c r="AA145" i="1" s="1"/>
  <c r="AA146" i="1" s="1"/>
  <c r="AA147" i="1" s="1"/>
  <c r="AA148" i="1" s="1"/>
  <c r="AA149" i="1" s="1"/>
  <c r="AA150" i="1" s="1"/>
  <c r="AA151" i="1" s="1"/>
  <c r="AA152" i="1" s="1"/>
  <c r="AA153" i="1" s="1"/>
  <c r="AA154" i="1" s="1"/>
  <c r="AA155" i="1" s="1"/>
  <c r="AJ203" i="1"/>
  <c r="AF131" i="1"/>
  <c r="AF132" i="1" s="1"/>
  <c r="AF133" i="1" s="1"/>
  <c r="AF134" i="1" s="1"/>
  <c r="AF135" i="1" s="1"/>
  <c r="AF136" i="1" s="1"/>
  <c r="AF137" i="1" s="1"/>
  <c r="AF138" i="1" s="1"/>
  <c r="AF139" i="1" s="1"/>
  <c r="AF140" i="1" s="1"/>
  <c r="AF141" i="1" s="1"/>
  <c r="AF142" i="1" s="1"/>
  <c r="AF143" i="1" s="1"/>
  <c r="AF144" i="1" s="1"/>
  <c r="AF145" i="1" s="1"/>
  <c r="AF146" i="1" s="1"/>
  <c r="AF147" i="1" s="1"/>
  <c r="AF148" i="1" s="1"/>
  <c r="AF149" i="1" s="1"/>
  <c r="AF150" i="1" s="1"/>
  <c r="AF151" i="1" s="1"/>
  <c r="AF152" i="1" s="1"/>
  <c r="AF153" i="1" s="1"/>
  <c r="AF154" i="1" s="1"/>
  <c r="AF155" i="1" s="1"/>
  <c r="AJ204" i="1"/>
  <c r="AI69" i="1"/>
  <c r="AI3" i="1"/>
  <c r="AJ34" i="1"/>
  <c r="AI36" i="1"/>
  <c r="AJ187" i="1"/>
  <c r="AJ106" i="1"/>
  <c r="AJ5" i="1"/>
  <c r="AJ66" i="1"/>
  <c r="AI106" i="1"/>
  <c r="AD102" i="1" l="1"/>
  <c r="AJ101" i="1"/>
  <c r="AC102" i="1"/>
  <c r="AI101" i="1"/>
  <c r="AJ206" i="1"/>
  <c r="AJ205" i="1"/>
  <c r="AI107" i="1"/>
  <c r="AJ6" i="1"/>
  <c r="AJ35" i="1"/>
  <c r="AI4" i="1"/>
  <c r="AJ67" i="1"/>
  <c r="AJ188" i="1"/>
  <c r="AJ107" i="1"/>
  <c r="AI37" i="1"/>
  <c r="AI70" i="1"/>
  <c r="AC103" i="1" l="1"/>
  <c r="AI102" i="1"/>
  <c r="AD103" i="1"/>
  <c r="AJ102" i="1"/>
  <c r="AJ7" i="1"/>
  <c r="AJ189" i="1"/>
  <c r="AI71" i="1"/>
  <c r="AI38" i="1"/>
  <c r="AJ108" i="1"/>
  <c r="AJ68" i="1"/>
  <c r="AJ36" i="1"/>
  <c r="AI5" i="1"/>
  <c r="AI108" i="1"/>
  <c r="AD104" i="1" l="1"/>
  <c r="AJ104" i="1" s="1"/>
  <c r="AJ103" i="1"/>
  <c r="AC104" i="1"/>
  <c r="AI104" i="1" s="1"/>
  <c r="AI103" i="1"/>
  <c r="AI6" i="1"/>
  <c r="AI39" i="1"/>
  <c r="AI109" i="1"/>
  <c r="AI72" i="1"/>
  <c r="AJ197" i="1"/>
  <c r="AJ190" i="1"/>
  <c r="AJ37" i="1"/>
  <c r="AJ69" i="1"/>
  <c r="AJ109" i="1"/>
  <c r="AJ8" i="1"/>
  <c r="AI74" i="1" l="1"/>
  <c r="AI73" i="1"/>
  <c r="AI7" i="1"/>
  <c r="AJ191" i="1"/>
  <c r="AI40" i="1"/>
  <c r="AJ70" i="1"/>
  <c r="AI110" i="1"/>
  <c r="AJ9" i="1"/>
  <c r="AJ110" i="1"/>
  <c r="AJ38" i="1"/>
  <c r="AI75" i="1" l="1"/>
  <c r="AJ10" i="1"/>
  <c r="AJ71" i="1"/>
  <c r="AJ39" i="1"/>
  <c r="AI41" i="1"/>
  <c r="AJ111" i="1"/>
  <c r="AI8" i="1"/>
  <c r="AI80" i="1"/>
  <c r="AJ192" i="1"/>
  <c r="AI111" i="1"/>
  <c r="AI76" i="1" l="1"/>
  <c r="AI42" i="1"/>
  <c r="AI81" i="1"/>
  <c r="AJ112" i="1"/>
  <c r="AJ72" i="1"/>
  <c r="AI112" i="1"/>
  <c r="AJ193" i="1"/>
  <c r="AJ40" i="1"/>
  <c r="AJ11" i="1"/>
  <c r="AI9" i="1"/>
  <c r="AJ74" i="1" l="1"/>
  <c r="AI77" i="1"/>
  <c r="AI78" i="1"/>
  <c r="AI10" i="1"/>
  <c r="AI43" i="1"/>
  <c r="AC183" i="1"/>
  <c r="AC184" i="1" s="1"/>
  <c r="AC185" i="1" s="1"/>
  <c r="AC186" i="1" s="1"/>
  <c r="AC187" i="1" s="1"/>
  <c r="AC188" i="1" s="1"/>
  <c r="AC189" i="1" s="1"/>
  <c r="AC190" i="1" s="1"/>
  <c r="AC191" i="1" s="1"/>
  <c r="AC192" i="1" s="1"/>
  <c r="AC193" i="1" s="1"/>
  <c r="AC194" i="1" s="1"/>
  <c r="AC195" i="1" s="1"/>
  <c r="AC196" i="1" s="1"/>
  <c r="AC197" i="1" s="1"/>
  <c r="AC198" i="1" s="1"/>
  <c r="AI182" i="1"/>
  <c r="AJ194" i="1"/>
  <c r="AI113" i="1"/>
  <c r="AI82" i="1"/>
  <c r="AJ12" i="1"/>
  <c r="AJ73" i="1"/>
  <c r="AJ113" i="1"/>
  <c r="AJ41" i="1"/>
  <c r="AC199" i="1" l="1"/>
  <c r="AI198" i="1"/>
  <c r="AJ75" i="1"/>
  <c r="AJ42" i="1"/>
  <c r="AJ80" i="1"/>
  <c r="AJ13" i="1"/>
  <c r="AI83" i="1"/>
  <c r="AJ196" i="1"/>
  <c r="AJ195" i="1"/>
  <c r="AJ114" i="1"/>
  <c r="AI11" i="1"/>
  <c r="AI44" i="1"/>
  <c r="AI114" i="1"/>
  <c r="AI183" i="1"/>
  <c r="AC200" i="1" l="1"/>
  <c r="AI199" i="1"/>
  <c r="AJ76" i="1"/>
  <c r="AI12" i="1"/>
  <c r="AJ81" i="1"/>
  <c r="AI115" i="1"/>
  <c r="AI45" i="1"/>
  <c r="AJ115" i="1"/>
  <c r="AJ14" i="1"/>
  <c r="AJ21" i="1"/>
  <c r="AJ43" i="1"/>
  <c r="AI84" i="1"/>
  <c r="AI184" i="1"/>
  <c r="M194" i="1"/>
  <c r="M195" i="1"/>
  <c r="M196" i="1"/>
  <c r="M197" i="1"/>
  <c r="M198" i="1"/>
  <c r="M199" i="1"/>
  <c r="M200" i="1"/>
  <c r="M201" i="1"/>
  <c r="AC201" i="1" l="1"/>
  <c r="AI200" i="1"/>
  <c r="AI47" i="1"/>
  <c r="AJ78" i="1"/>
  <c r="AJ77" i="1"/>
  <c r="AJ15" i="1"/>
  <c r="AJ22" i="1"/>
  <c r="AJ23" i="1"/>
  <c r="AI116" i="1"/>
  <c r="AI85" i="1"/>
  <c r="AJ82" i="1"/>
  <c r="AI13" i="1"/>
  <c r="AI185" i="1"/>
  <c r="AJ44" i="1"/>
  <c r="AJ116" i="1"/>
  <c r="AI46" i="1"/>
  <c r="M192" i="1"/>
  <c r="M191" i="1"/>
  <c r="M190" i="1"/>
  <c r="M189" i="1"/>
  <c r="M188" i="1"/>
  <c r="M187" i="1"/>
  <c r="M186" i="1"/>
  <c r="M185" i="1"/>
  <c r="M184" i="1"/>
  <c r="M183" i="1"/>
  <c r="M182" i="1"/>
  <c r="M176" i="1"/>
  <c r="M175" i="1"/>
  <c r="M174" i="1"/>
  <c r="M173" i="1"/>
  <c r="M172" i="1"/>
  <c r="M171" i="1"/>
  <c r="M170" i="1"/>
  <c r="M168" i="1"/>
  <c r="M167" i="1"/>
  <c r="M166" i="1"/>
  <c r="M165" i="1"/>
  <c r="M164" i="1"/>
  <c r="M163" i="1"/>
  <c r="M162" i="1"/>
  <c r="M161" i="1"/>
  <c r="M160" i="1"/>
  <c r="M159" i="1"/>
  <c r="M158" i="1"/>
  <c r="M157" i="1"/>
  <c r="M156" i="1"/>
  <c r="M149" i="1"/>
  <c r="M148" i="1"/>
  <c r="M147" i="1"/>
  <c r="M146" i="1"/>
  <c r="M145" i="1"/>
  <c r="M143" i="1"/>
  <c r="M142" i="1"/>
  <c r="M141" i="1"/>
  <c r="M140" i="1"/>
  <c r="M139" i="1"/>
  <c r="M138" i="1"/>
  <c r="M137" i="1"/>
  <c r="M136" i="1"/>
  <c r="M135" i="1"/>
  <c r="M134" i="1"/>
  <c r="M133" i="1"/>
  <c r="M132" i="1"/>
  <c r="M131" i="1"/>
  <c r="M130" i="1"/>
  <c r="M124" i="1"/>
  <c r="M123" i="1"/>
  <c r="M122" i="1"/>
  <c r="M121" i="1"/>
  <c r="M119" i="1"/>
  <c r="M118" i="1"/>
  <c r="M117" i="1"/>
  <c r="M116" i="1"/>
  <c r="M115" i="1"/>
  <c r="M114" i="1"/>
  <c r="M113" i="1"/>
  <c r="M112" i="1"/>
  <c r="M111" i="1"/>
  <c r="M110" i="1"/>
  <c r="M109" i="1"/>
  <c r="M108" i="1"/>
  <c r="M107" i="1"/>
  <c r="M106" i="1"/>
  <c r="M105" i="1"/>
  <c r="M99" i="1"/>
  <c r="M98" i="1"/>
  <c r="M97" i="1"/>
  <c r="M95" i="1"/>
  <c r="M94" i="1"/>
  <c r="M93" i="1"/>
  <c r="M92" i="1"/>
  <c r="M91" i="1"/>
  <c r="M90" i="1"/>
  <c r="M87" i="1"/>
  <c r="M86" i="1"/>
  <c r="M85" i="1"/>
  <c r="M84" i="1"/>
  <c r="M83" i="1"/>
  <c r="M82" i="1"/>
  <c r="M81" i="1"/>
  <c r="M80" i="1"/>
  <c r="M73" i="1"/>
  <c r="M72" i="1"/>
  <c r="M71" i="1"/>
  <c r="M70" i="1"/>
  <c r="M68" i="1"/>
  <c r="M67" i="1"/>
  <c r="M66" i="1"/>
  <c r="M65" i="1"/>
  <c r="M64" i="1"/>
  <c r="M63" i="1"/>
  <c r="M62" i="1"/>
  <c r="M61" i="1"/>
  <c r="M60" i="1"/>
  <c r="M59" i="1"/>
  <c r="M58" i="1"/>
  <c r="M57" i="1"/>
  <c r="M56" i="1"/>
  <c r="M55" i="1"/>
  <c r="M54" i="1"/>
  <c r="M53" i="1"/>
  <c r="M46" i="1"/>
  <c r="M45" i="1"/>
  <c r="M43" i="1"/>
  <c r="M42" i="1"/>
  <c r="M41" i="1"/>
  <c r="M40" i="1"/>
  <c r="M39" i="1"/>
  <c r="M38" i="1"/>
  <c r="M37" i="1"/>
  <c r="M36" i="1"/>
  <c r="M35" i="1"/>
  <c r="M34" i="1"/>
  <c r="M33" i="1"/>
  <c r="M32" i="1"/>
  <c r="M31" i="1"/>
  <c r="M30" i="1"/>
  <c r="M29" i="1"/>
  <c r="M28" i="1"/>
  <c r="M22" i="1"/>
  <c r="M21" i="1"/>
  <c r="M19" i="1"/>
  <c r="M18" i="1"/>
  <c r="M17" i="1"/>
  <c r="M16" i="1"/>
  <c r="M15" i="1"/>
  <c r="M14" i="1"/>
  <c r="M13" i="1"/>
  <c r="M12" i="1"/>
  <c r="M11" i="1"/>
  <c r="M10" i="1"/>
  <c r="M9" i="1"/>
  <c r="M8" i="1"/>
  <c r="M7" i="1"/>
  <c r="M6" i="1"/>
  <c r="M5" i="1"/>
  <c r="M4" i="1"/>
  <c r="M3" i="1"/>
  <c r="W20" i="1"/>
  <c r="V20" i="1"/>
  <c r="U20" i="1"/>
  <c r="T20" i="1"/>
  <c r="S20" i="1"/>
  <c r="R20" i="1"/>
  <c r="Q20" i="1"/>
  <c r="P20" i="1"/>
  <c r="O20" i="1"/>
  <c r="N20" i="1"/>
  <c r="AC202" i="1" l="1"/>
  <c r="AI201" i="1"/>
  <c r="AI48" i="1"/>
  <c r="AI53" i="1"/>
  <c r="AJ45" i="1"/>
  <c r="AJ83" i="1"/>
  <c r="AI86" i="1"/>
  <c r="AI117" i="1"/>
  <c r="AJ117" i="1"/>
  <c r="AI186" i="1"/>
  <c r="AI14" i="1"/>
  <c r="AI21" i="1"/>
  <c r="AJ16" i="1"/>
  <c r="AJ28" i="1"/>
  <c r="AJ24" i="1"/>
  <c r="M96" i="1"/>
  <c r="M193" i="1"/>
  <c r="M69" i="1"/>
  <c r="M169" i="1"/>
  <c r="M44" i="1"/>
  <c r="M144" i="1"/>
  <c r="M20" i="1"/>
  <c r="M120" i="1"/>
  <c r="W19" i="1"/>
  <c r="V19" i="1"/>
  <c r="U19" i="1"/>
  <c r="T19" i="1"/>
  <c r="S19" i="1"/>
  <c r="R19" i="1"/>
  <c r="Q19" i="1"/>
  <c r="P19" i="1"/>
  <c r="O19" i="1"/>
  <c r="N19" i="1"/>
  <c r="M2" i="1"/>
  <c r="AC203" i="1" l="1"/>
  <c r="AI202" i="1"/>
  <c r="AJ47" i="1"/>
  <c r="AI49" i="1"/>
  <c r="AI15" i="1"/>
  <c r="AI22" i="1"/>
  <c r="AI23" i="1"/>
  <c r="AI187" i="1"/>
  <c r="AI118" i="1"/>
  <c r="AD157" i="1"/>
  <c r="AD158" i="1" s="1"/>
  <c r="AD159" i="1" s="1"/>
  <c r="AD160" i="1" s="1"/>
  <c r="AD161" i="1" s="1"/>
  <c r="AD162" i="1" s="1"/>
  <c r="AD163" i="1" s="1"/>
  <c r="AD164" i="1" s="1"/>
  <c r="AD165" i="1" s="1"/>
  <c r="AD166" i="1" s="1"/>
  <c r="AD167" i="1" s="1"/>
  <c r="AJ17" i="1"/>
  <c r="AJ29" i="1"/>
  <c r="AJ25" i="1"/>
  <c r="AJ118" i="1"/>
  <c r="AJ84" i="1"/>
  <c r="AI54" i="1"/>
  <c r="AJ46" i="1"/>
  <c r="AI87" i="1"/>
  <c r="K5" i="50"/>
  <c r="K6" i="50"/>
  <c r="K7" i="50"/>
  <c r="K8" i="50"/>
  <c r="K9" i="50"/>
  <c r="K10" i="50"/>
  <c r="K11" i="50"/>
  <c r="K4" i="50"/>
  <c r="I5" i="50"/>
  <c r="I6" i="50"/>
  <c r="I7" i="50"/>
  <c r="I8" i="50"/>
  <c r="I9" i="50"/>
  <c r="I10" i="50"/>
  <c r="I11" i="50"/>
  <c r="I4" i="50"/>
  <c r="G5" i="50"/>
  <c r="G6" i="50"/>
  <c r="G7" i="50"/>
  <c r="G8" i="50"/>
  <c r="G9" i="50"/>
  <c r="G10" i="50"/>
  <c r="G11" i="50"/>
  <c r="G4" i="50"/>
  <c r="E5" i="50"/>
  <c r="E6" i="50"/>
  <c r="E7" i="50"/>
  <c r="E8" i="50"/>
  <c r="E9" i="50"/>
  <c r="E10" i="50"/>
  <c r="E11" i="50"/>
  <c r="E4" i="50"/>
  <c r="C5" i="50"/>
  <c r="C6" i="50"/>
  <c r="C7" i="50"/>
  <c r="C8" i="50"/>
  <c r="C9" i="50"/>
  <c r="C10" i="50"/>
  <c r="C11" i="50"/>
  <c r="C4" i="50"/>
  <c r="AD168" i="1" l="1"/>
  <c r="AC204" i="1"/>
  <c r="AI203" i="1"/>
  <c r="AI50" i="1"/>
  <c r="AJ48" i="1"/>
  <c r="AI55" i="1"/>
  <c r="AI156" i="1"/>
  <c r="AC157" i="1"/>
  <c r="AC158" i="1" s="1"/>
  <c r="AC159" i="1" s="1"/>
  <c r="AC160" i="1" s="1"/>
  <c r="AC161" i="1" s="1"/>
  <c r="AC162" i="1" s="1"/>
  <c r="AC163" i="1" s="1"/>
  <c r="AC164" i="1" s="1"/>
  <c r="AC165" i="1" s="1"/>
  <c r="AC166" i="1" s="1"/>
  <c r="AC167" i="1" s="1"/>
  <c r="AI16" i="1"/>
  <c r="AI28" i="1"/>
  <c r="AI24" i="1"/>
  <c r="AJ85" i="1"/>
  <c r="AJ119" i="1"/>
  <c r="AJ18" i="1"/>
  <c r="AJ30" i="1"/>
  <c r="AJ26" i="1"/>
  <c r="AI119" i="1"/>
  <c r="AJ53" i="1"/>
  <c r="AI188" i="1"/>
  <c r="AI90" i="1"/>
  <c r="AC205" i="1" l="1"/>
  <c r="AI204" i="1"/>
  <c r="AC168" i="1"/>
  <c r="AI167" i="1"/>
  <c r="AD169" i="1"/>
  <c r="AJ49" i="1"/>
  <c r="AI51" i="1"/>
  <c r="AI52" i="1"/>
  <c r="AI189" i="1"/>
  <c r="AJ54" i="1"/>
  <c r="AI157" i="1"/>
  <c r="AF157" i="1"/>
  <c r="AF158" i="1" s="1"/>
  <c r="AF159" i="1" s="1"/>
  <c r="AF160" i="1" s="1"/>
  <c r="AF161" i="1" s="1"/>
  <c r="AF162" i="1" s="1"/>
  <c r="AF163" i="1" s="1"/>
  <c r="AF164" i="1" s="1"/>
  <c r="AF165" i="1" s="1"/>
  <c r="AF166" i="1" s="1"/>
  <c r="AF167" i="1" s="1"/>
  <c r="AJ156" i="1"/>
  <c r="AJ120" i="1"/>
  <c r="AI17" i="1"/>
  <c r="AI29" i="1"/>
  <c r="AI25" i="1"/>
  <c r="AI91" i="1"/>
  <c r="AJ19" i="1"/>
  <c r="AJ31" i="1"/>
  <c r="AJ27" i="1"/>
  <c r="AI56" i="1"/>
  <c r="AI98" i="1"/>
  <c r="AI97" i="1"/>
  <c r="AI120" i="1"/>
  <c r="AJ86" i="1"/>
  <c r="AF168" i="1" l="1"/>
  <c r="AJ167" i="1"/>
  <c r="AD170" i="1"/>
  <c r="AC169" i="1"/>
  <c r="AI168" i="1"/>
  <c r="AC206" i="1"/>
  <c r="AI206" i="1" s="1"/>
  <c r="AI205" i="1"/>
  <c r="AJ50" i="1"/>
  <c r="AI121" i="1"/>
  <c r="AJ157" i="1"/>
  <c r="AJ20" i="1"/>
  <c r="AJ32" i="1"/>
  <c r="AJ121" i="1"/>
  <c r="AI57" i="1"/>
  <c r="AI64" i="1"/>
  <c r="AI92" i="1"/>
  <c r="AJ55" i="1"/>
  <c r="AJ87" i="1"/>
  <c r="AI18" i="1"/>
  <c r="AI30" i="1"/>
  <c r="AI26" i="1"/>
  <c r="AI158" i="1"/>
  <c r="AI197" i="1"/>
  <c r="AI190" i="1"/>
  <c r="N21" i="1"/>
  <c r="O21" i="1"/>
  <c r="P21" i="1"/>
  <c r="Q21" i="1"/>
  <c r="R21" i="1"/>
  <c r="S21" i="1"/>
  <c r="T21" i="1"/>
  <c r="U21" i="1"/>
  <c r="V21" i="1"/>
  <c r="W21" i="1"/>
  <c r="N22" i="1"/>
  <c r="O22" i="1"/>
  <c r="P22" i="1"/>
  <c r="Q22" i="1"/>
  <c r="R22" i="1"/>
  <c r="S22" i="1"/>
  <c r="T22" i="1"/>
  <c r="U22" i="1"/>
  <c r="V22" i="1"/>
  <c r="W22" i="1"/>
  <c r="N28" i="1"/>
  <c r="O28" i="1"/>
  <c r="P28" i="1"/>
  <c r="Q28" i="1"/>
  <c r="R28" i="1"/>
  <c r="S28" i="1"/>
  <c r="T28" i="1"/>
  <c r="U28" i="1"/>
  <c r="V28" i="1"/>
  <c r="W28" i="1"/>
  <c r="N29" i="1"/>
  <c r="O29" i="1"/>
  <c r="P29" i="1"/>
  <c r="Q29" i="1"/>
  <c r="R29" i="1"/>
  <c r="S29" i="1"/>
  <c r="T29" i="1"/>
  <c r="U29" i="1"/>
  <c r="V29" i="1"/>
  <c r="W29" i="1"/>
  <c r="N30" i="1"/>
  <c r="O30" i="1"/>
  <c r="P30" i="1"/>
  <c r="Q30" i="1"/>
  <c r="R30" i="1"/>
  <c r="S30" i="1"/>
  <c r="T30" i="1"/>
  <c r="U30" i="1"/>
  <c r="V30" i="1"/>
  <c r="W30" i="1"/>
  <c r="N31" i="1"/>
  <c r="O31" i="1"/>
  <c r="P31" i="1"/>
  <c r="Q31" i="1"/>
  <c r="R31" i="1"/>
  <c r="S31" i="1"/>
  <c r="T31" i="1"/>
  <c r="U31" i="1"/>
  <c r="V31" i="1"/>
  <c r="W31" i="1"/>
  <c r="N32" i="1"/>
  <c r="O32" i="1"/>
  <c r="P32" i="1"/>
  <c r="Q32" i="1"/>
  <c r="R32" i="1"/>
  <c r="S32" i="1"/>
  <c r="T32" i="1"/>
  <c r="U32" i="1"/>
  <c r="V32" i="1"/>
  <c r="W32" i="1"/>
  <c r="N33" i="1"/>
  <c r="O33" i="1"/>
  <c r="P33" i="1"/>
  <c r="Q33" i="1"/>
  <c r="R33" i="1"/>
  <c r="S33" i="1"/>
  <c r="T33" i="1"/>
  <c r="U33" i="1"/>
  <c r="V33" i="1"/>
  <c r="W33" i="1"/>
  <c r="W18" i="1"/>
  <c r="V18" i="1"/>
  <c r="W17" i="1"/>
  <c r="V17" i="1"/>
  <c r="W16" i="1"/>
  <c r="V16" i="1"/>
  <c r="W15" i="1"/>
  <c r="V15" i="1"/>
  <c r="W14" i="1"/>
  <c r="V14" i="1"/>
  <c r="W13" i="1"/>
  <c r="V13" i="1"/>
  <c r="W12" i="1"/>
  <c r="V12" i="1"/>
  <c r="W11" i="1"/>
  <c r="V11" i="1"/>
  <c r="W10" i="1"/>
  <c r="V10" i="1"/>
  <c r="W9" i="1"/>
  <c r="V9" i="1"/>
  <c r="W8" i="1"/>
  <c r="V8" i="1"/>
  <c r="W7" i="1"/>
  <c r="V7" i="1"/>
  <c r="W6" i="1"/>
  <c r="V6" i="1"/>
  <c r="W5" i="1"/>
  <c r="V5" i="1"/>
  <c r="W4" i="1"/>
  <c r="V4" i="1"/>
  <c r="W3" i="1"/>
  <c r="V3" i="1"/>
  <c r="W2" i="1"/>
  <c r="V2" i="1"/>
  <c r="U18" i="1"/>
  <c r="T18" i="1"/>
  <c r="U17" i="1"/>
  <c r="T17" i="1"/>
  <c r="U16" i="1"/>
  <c r="T16" i="1"/>
  <c r="U15" i="1"/>
  <c r="T15" i="1"/>
  <c r="U14" i="1"/>
  <c r="T14" i="1"/>
  <c r="U13" i="1"/>
  <c r="T13" i="1"/>
  <c r="U12" i="1"/>
  <c r="T12" i="1"/>
  <c r="U11" i="1"/>
  <c r="T11" i="1"/>
  <c r="U10" i="1"/>
  <c r="T10" i="1"/>
  <c r="U9" i="1"/>
  <c r="T9" i="1"/>
  <c r="U8" i="1"/>
  <c r="T8" i="1"/>
  <c r="U7" i="1"/>
  <c r="T7" i="1"/>
  <c r="U6" i="1"/>
  <c r="T6" i="1"/>
  <c r="U5" i="1"/>
  <c r="T5" i="1"/>
  <c r="U4" i="1"/>
  <c r="T4" i="1"/>
  <c r="U3" i="1"/>
  <c r="T3" i="1"/>
  <c r="U2" i="1"/>
  <c r="T2" i="1"/>
  <c r="S18" i="1"/>
  <c r="R18" i="1"/>
  <c r="S17" i="1"/>
  <c r="R17" i="1"/>
  <c r="S16" i="1"/>
  <c r="R16" i="1"/>
  <c r="S15" i="1"/>
  <c r="R15" i="1"/>
  <c r="S14" i="1"/>
  <c r="R14" i="1"/>
  <c r="S13" i="1"/>
  <c r="R13" i="1"/>
  <c r="S12" i="1"/>
  <c r="R12" i="1"/>
  <c r="S11" i="1"/>
  <c r="R11" i="1"/>
  <c r="S10" i="1"/>
  <c r="R10" i="1"/>
  <c r="S9" i="1"/>
  <c r="R9" i="1"/>
  <c r="S8" i="1"/>
  <c r="R8" i="1"/>
  <c r="S7" i="1"/>
  <c r="R7" i="1"/>
  <c r="S6" i="1"/>
  <c r="R6" i="1"/>
  <c r="S5" i="1"/>
  <c r="R5" i="1"/>
  <c r="S4" i="1"/>
  <c r="R4" i="1"/>
  <c r="S3" i="1"/>
  <c r="R3" i="1"/>
  <c r="S2" i="1"/>
  <c r="R2" i="1"/>
  <c r="Q18" i="1"/>
  <c r="P18" i="1"/>
  <c r="Q17" i="1"/>
  <c r="P17" i="1"/>
  <c r="Q16" i="1"/>
  <c r="P16" i="1"/>
  <c r="Q15" i="1"/>
  <c r="P15" i="1"/>
  <c r="Q14" i="1"/>
  <c r="P14" i="1"/>
  <c r="Q13" i="1"/>
  <c r="P13" i="1"/>
  <c r="Q12" i="1"/>
  <c r="P12" i="1"/>
  <c r="Q11" i="1"/>
  <c r="P11" i="1"/>
  <c r="Q10" i="1"/>
  <c r="P10" i="1"/>
  <c r="Q9" i="1"/>
  <c r="P9" i="1"/>
  <c r="Q8" i="1"/>
  <c r="P8" i="1"/>
  <c r="Q7" i="1"/>
  <c r="P7" i="1"/>
  <c r="Q6" i="1"/>
  <c r="P6" i="1"/>
  <c r="Q5" i="1"/>
  <c r="P5" i="1"/>
  <c r="Q4" i="1"/>
  <c r="P4" i="1"/>
  <c r="Q3" i="1"/>
  <c r="P3" i="1"/>
  <c r="Q2" i="1"/>
  <c r="P2" i="1"/>
  <c r="N3" i="1"/>
  <c r="O3" i="1"/>
  <c r="N4" i="1"/>
  <c r="O4" i="1"/>
  <c r="N5" i="1"/>
  <c r="O5" i="1"/>
  <c r="N6" i="1"/>
  <c r="O6" i="1"/>
  <c r="N7" i="1"/>
  <c r="O7" i="1"/>
  <c r="N8" i="1"/>
  <c r="O8" i="1"/>
  <c r="N9" i="1"/>
  <c r="O9" i="1"/>
  <c r="N10" i="1"/>
  <c r="O10" i="1"/>
  <c r="N11" i="1"/>
  <c r="O11" i="1"/>
  <c r="N12" i="1"/>
  <c r="O12" i="1"/>
  <c r="N13" i="1"/>
  <c r="O13" i="1"/>
  <c r="N14" i="1"/>
  <c r="O14" i="1"/>
  <c r="N15" i="1"/>
  <c r="O15" i="1"/>
  <c r="N16" i="1"/>
  <c r="O16" i="1"/>
  <c r="N17" i="1"/>
  <c r="O17" i="1"/>
  <c r="N18" i="1"/>
  <c r="O18" i="1"/>
  <c r="O2" i="1"/>
  <c r="N2" i="1"/>
  <c r="AC170" i="1" l="1"/>
  <c r="AI169" i="1"/>
  <c r="AD171" i="1"/>
  <c r="AF169" i="1"/>
  <c r="AJ168" i="1"/>
  <c r="AJ52" i="1"/>
  <c r="AJ51" i="1"/>
  <c r="AJ56" i="1"/>
  <c r="AI191" i="1"/>
  <c r="AJ122" i="1"/>
  <c r="AJ158" i="1"/>
  <c r="AJ90" i="1"/>
  <c r="AI93" i="1"/>
  <c r="AI166" i="1"/>
  <c r="AI159" i="1"/>
  <c r="AI19" i="1"/>
  <c r="AI31" i="1"/>
  <c r="AI27" i="1"/>
  <c r="AI58" i="1"/>
  <c r="AI59" i="1"/>
  <c r="AI122" i="1"/>
  <c r="AF170" i="1" l="1"/>
  <c r="AJ169" i="1"/>
  <c r="AD172" i="1"/>
  <c r="AC171" i="1"/>
  <c r="AI170" i="1"/>
  <c r="AI123" i="1"/>
  <c r="AJ166" i="1"/>
  <c r="AJ159" i="1"/>
  <c r="AJ97" i="1"/>
  <c r="AJ98" i="1"/>
  <c r="AI192" i="1"/>
  <c r="AI94" i="1"/>
  <c r="AJ91" i="1"/>
  <c r="AJ57" i="1"/>
  <c r="AJ64" i="1"/>
  <c r="AJ123" i="1"/>
  <c r="AI60" i="1"/>
  <c r="AI20" i="1"/>
  <c r="AI32" i="1"/>
  <c r="AI160" i="1"/>
  <c r="AC172" i="1" l="1"/>
  <c r="AI171" i="1"/>
  <c r="AD173" i="1"/>
  <c r="AF171" i="1"/>
  <c r="AJ170" i="1"/>
  <c r="AJ125" i="1"/>
  <c r="AI125" i="1"/>
  <c r="AI161" i="1"/>
  <c r="AI96" i="1"/>
  <c r="AI95" i="1"/>
  <c r="AJ160" i="1"/>
  <c r="AI61" i="1"/>
  <c r="AJ58" i="1"/>
  <c r="AJ59" i="1"/>
  <c r="AI193" i="1"/>
  <c r="AJ124" i="1"/>
  <c r="AJ92" i="1"/>
  <c r="AI124" i="1"/>
  <c r="AF172" i="1" l="1"/>
  <c r="AJ171" i="1"/>
  <c r="AD174" i="1"/>
  <c r="AC173" i="1"/>
  <c r="AI172" i="1"/>
  <c r="AI126" i="1"/>
  <c r="AJ126" i="1"/>
  <c r="AJ60" i="1"/>
  <c r="AJ93" i="1"/>
  <c r="AI62" i="1"/>
  <c r="AI63" i="1"/>
  <c r="AC131" i="1"/>
  <c r="AC132" i="1" s="1"/>
  <c r="AC133" i="1" s="1"/>
  <c r="AC134" i="1" s="1"/>
  <c r="AI130" i="1"/>
  <c r="AI194" i="1"/>
  <c r="AD131" i="1"/>
  <c r="AD132" i="1" s="1"/>
  <c r="AD133" i="1" s="1"/>
  <c r="AD134" i="1" s="1"/>
  <c r="AJ130" i="1"/>
  <c r="AJ161" i="1"/>
  <c r="AI162" i="1"/>
  <c r="AD135" i="1" l="1"/>
  <c r="AJ134" i="1"/>
  <c r="AC135" i="1"/>
  <c r="AI134" i="1"/>
  <c r="AD175" i="1"/>
  <c r="AC174" i="1"/>
  <c r="AI173" i="1"/>
  <c r="AF173" i="1"/>
  <c r="AJ172" i="1"/>
  <c r="AJ127" i="1"/>
  <c r="AI127" i="1"/>
  <c r="AI163" i="1"/>
  <c r="AJ131" i="1"/>
  <c r="AJ94" i="1"/>
  <c r="AJ61" i="1"/>
  <c r="AJ162" i="1"/>
  <c r="AI196" i="1"/>
  <c r="AI195" i="1"/>
  <c r="AI131" i="1"/>
  <c r="AD176" i="1" l="1"/>
  <c r="AC175" i="1"/>
  <c r="AI174" i="1"/>
  <c r="AC136" i="1"/>
  <c r="AI135" i="1"/>
  <c r="AF174" i="1"/>
  <c r="AJ173" i="1"/>
  <c r="AD136" i="1"/>
  <c r="AJ135" i="1"/>
  <c r="AI129" i="1"/>
  <c r="AI128" i="1"/>
  <c r="AJ129" i="1"/>
  <c r="AJ128" i="1"/>
  <c r="AJ62" i="1"/>
  <c r="AJ63" i="1"/>
  <c r="AI133" i="1"/>
  <c r="AI132" i="1"/>
  <c r="AI165" i="1"/>
  <c r="AI164" i="1"/>
  <c r="AJ95" i="1"/>
  <c r="AJ96" i="1"/>
  <c r="AJ163" i="1"/>
  <c r="AJ133" i="1"/>
  <c r="AJ132" i="1"/>
  <c r="AF175" i="1" l="1"/>
  <c r="AJ174" i="1"/>
  <c r="AC137" i="1"/>
  <c r="AI136" i="1"/>
  <c r="AC176" i="1"/>
  <c r="AI175" i="1"/>
  <c r="AD137" i="1"/>
  <c r="AJ136" i="1"/>
  <c r="AD177" i="1"/>
  <c r="AJ165" i="1"/>
  <c r="AJ164" i="1"/>
  <c r="AD138" i="1" l="1"/>
  <c r="AJ137" i="1"/>
  <c r="AC177" i="1"/>
  <c r="AI176" i="1"/>
  <c r="AC138" i="1"/>
  <c r="AI137" i="1"/>
  <c r="AD178" i="1"/>
  <c r="AF176" i="1"/>
  <c r="AJ175" i="1"/>
  <c r="AD179" i="1" l="1"/>
  <c r="AC139" i="1"/>
  <c r="AI138" i="1"/>
  <c r="AC178" i="1"/>
  <c r="AI177" i="1"/>
  <c r="AF177" i="1"/>
  <c r="AJ176" i="1"/>
  <c r="AD139" i="1"/>
  <c r="AJ138" i="1"/>
  <c r="AF178" i="1" l="1"/>
  <c r="AJ177" i="1"/>
  <c r="AC140" i="1"/>
  <c r="AI139" i="1"/>
  <c r="AC179" i="1"/>
  <c r="AI178" i="1"/>
  <c r="AD180" i="1"/>
  <c r="AD140" i="1"/>
  <c r="AJ139" i="1"/>
  <c r="AD181" i="1" l="1"/>
  <c r="AC141" i="1"/>
  <c r="AI140" i="1"/>
  <c r="AC180" i="1"/>
  <c r="AI179" i="1"/>
  <c r="AD141" i="1"/>
  <c r="AJ140" i="1"/>
  <c r="AF179" i="1"/>
  <c r="AJ178" i="1"/>
  <c r="AD142" i="1" l="1"/>
  <c r="AJ141" i="1"/>
  <c r="AC142" i="1"/>
  <c r="AI141" i="1"/>
  <c r="AC181" i="1"/>
  <c r="AI181" i="1" s="1"/>
  <c r="AI180" i="1"/>
  <c r="AF180" i="1"/>
  <c r="AJ179" i="1"/>
  <c r="AF181" i="1" l="1"/>
  <c r="AJ181" i="1" s="1"/>
  <c r="AJ180" i="1"/>
  <c r="AC143" i="1"/>
  <c r="AI142" i="1"/>
  <c r="AD143" i="1"/>
  <c r="AJ142" i="1"/>
  <c r="AD144" i="1" l="1"/>
  <c r="AJ143" i="1"/>
  <c r="AC144" i="1"/>
  <c r="AI143" i="1"/>
  <c r="AC145" i="1" l="1"/>
  <c r="AI144" i="1"/>
  <c r="AD145" i="1"/>
  <c r="AJ144" i="1"/>
  <c r="AD146" i="1" l="1"/>
  <c r="AJ145" i="1"/>
  <c r="AC146" i="1"/>
  <c r="AI145" i="1"/>
  <c r="AC147" i="1" l="1"/>
  <c r="AI146" i="1"/>
  <c r="AD147" i="1"/>
  <c r="AJ146" i="1"/>
  <c r="AD148" i="1" l="1"/>
  <c r="AJ147" i="1"/>
  <c r="AC148" i="1"/>
  <c r="AI147" i="1"/>
  <c r="AC149" i="1" l="1"/>
  <c r="AI148" i="1"/>
  <c r="AD149" i="1"/>
  <c r="AJ148" i="1"/>
  <c r="AD150" i="1" l="1"/>
  <c r="AJ149" i="1"/>
  <c r="AC150" i="1"/>
  <c r="AI149" i="1"/>
  <c r="AC151" i="1" l="1"/>
  <c r="AI150" i="1"/>
  <c r="AD151" i="1"/>
  <c r="AJ150" i="1"/>
  <c r="AD152" i="1" l="1"/>
  <c r="AJ151" i="1"/>
  <c r="AC152" i="1"/>
  <c r="AI151" i="1"/>
  <c r="AC153" i="1" l="1"/>
  <c r="AI152" i="1"/>
  <c r="AD153" i="1"/>
  <c r="AJ152" i="1"/>
  <c r="AD154" i="1" l="1"/>
  <c r="AJ153" i="1"/>
  <c r="AC154" i="1"/>
  <c r="AI153" i="1"/>
  <c r="AC155" i="1" l="1"/>
  <c r="AI155" i="1" s="1"/>
  <c r="AI154" i="1"/>
  <c r="AD155" i="1"/>
  <c r="AJ155" i="1" s="1"/>
  <c r="AJ154" i="1"/>
</calcChain>
</file>

<file path=xl/sharedStrings.xml><?xml version="1.0" encoding="utf-8"?>
<sst xmlns="http://schemas.openxmlformats.org/spreadsheetml/2006/main" count="653" uniqueCount="264">
  <si>
    <t>Site</t>
  </si>
  <si>
    <t>Year</t>
  </si>
  <si>
    <t>ACAD1</t>
  </si>
  <si>
    <t>BRIG1</t>
  </si>
  <si>
    <t>DOSO1</t>
  </si>
  <si>
    <t>GRGU1</t>
  </si>
  <si>
    <t>LYBR1</t>
  </si>
  <si>
    <t>MOOS1</t>
  </si>
  <si>
    <t>SHEN1</t>
  </si>
  <si>
    <t>JARI1</t>
  </si>
  <si>
    <t>10 Sulfate Extinction (Mm-1)</t>
  </si>
  <si>
    <t>10 Nitrate Extinction (Mm-1)</t>
  </si>
  <si>
    <t>10 Organic Carbon Mass Extinction (Mm-1)</t>
  </si>
  <si>
    <t>10 Light Absorbing Carbon Extinction (Mm-1)</t>
  </si>
  <si>
    <t>10Coarse Mass Extinction (Mm-1)</t>
  </si>
  <si>
    <t>90 Sulfate Extinction (Mm-1)</t>
  </si>
  <si>
    <t>90 Nitrate Extinction (Mm-1)</t>
  </si>
  <si>
    <t>90 Organic Carbon Mass Extinction (Mm-1)</t>
  </si>
  <si>
    <t>90 Light Absorbing Carbon Extinction (Mm-1)</t>
  </si>
  <si>
    <t>90Coarse Mass Extinction (Mm-1)</t>
  </si>
  <si>
    <t>SiteCode</t>
  </si>
  <si>
    <t>ammNO3f_bext:Val</t>
  </si>
  <si>
    <t>ammSO4f_bext:Val</t>
  </si>
  <si>
    <t>ECf_bext:Val</t>
  </si>
  <si>
    <t>CM_bext:Val</t>
  </si>
  <si>
    <t>OMCf_bext:Val</t>
  </si>
  <si>
    <t>10 Sulfate Natural</t>
  </si>
  <si>
    <t>10 Nitrate Natural</t>
  </si>
  <si>
    <t>10 Organic Carbon Mass Natural</t>
  </si>
  <si>
    <t>10 Light Absorbing Carbon Natural</t>
  </si>
  <si>
    <t>10 Coarse Mass Natural</t>
  </si>
  <si>
    <t>EC + OMC Natural - Best</t>
  </si>
  <si>
    <t>Low Sulfate Extinction (Mm-1)</t>
  </si>
  <si>
    <t>Low Nitrate Extinction (Mm-1)</t>
  </si>
  <si>
    <t>Low Organic Carbon Mass Extinction (Mm-1)</t>
  </si>
  <si>
    <t>Low Light Absorbing Carbon Extinction (Mm-1)</t>
  </si>
  <si>
    <t>Low Coarse Mass Extinction (Mm-1)</t>
  </si>
  <si>
    <t>nc2_SIA_Ammonium_Sulfate_ext</t>
  </si>
  <si>
    <t>nc2_SIA_Ammonium_Nitrate_ext</t>
  </si>
  <si>
    <t>nc2_SIA_Organic_ext</t>
  </si>
  <si>
    <t>nc2_SIA_Elemental_Carbon_ext</t>
  </si>
  <si>
    <t>nc2_SIA_Coarse_ext</t>
  </si>
  <si>
    <t>Range of Sulfate Extinction (Mm-1)</t>
  </si>
  <si>
    <t>Range of Nitrate Extinction (Mm-1)</t>
  </si>
  <si>
    <t>Range of Organic Carbon Mass Extinction (Mm-1)</t>
  </si>
  <si>
    <t>Range of Light Absorbing Carbon Extinction (Mm-1)</t>
  </si>
  <si>
    <t>Range of Coarse Mass Extinction (Mm-1)</t>
  </si>
  <si>
    <t>LYBR_RHTS</t>
  </si>
  <si>
    <t>site</t>
  </si>
  <si>
    <t>10 SIA_Ammonium_Sulfate_Ext</t>
  </si>
  <si>
    <t>90 SIA_Ammonium_Sulfate_Ext</t>
  </si>
  <si>
    <t>10 SIA_Ammonium_Nitrate_Ext</t>
  </si>
  <si>
    <t>90 SIA_Ammonium_Nitrate_Ext</t>
  </si>
  <si>
    <t>10 SIA_Organic_ext</t>
  </si>
  <si>
    <t>90 SIA_Organic_ext</t>
  </si>
  <si>
    <t>10 SIA_Elemental_Carbon_Ext</t>
  </si>
  <si>
    <t>90 SIA_Elemental_Carbon_Ext</t>
  </si>
  <si>
    <t>10 SIA_Coarse_Ext</t>
  </si>
  <si>
    <t>90 SIA_Coarse_Ext</t>
  </si>
  <si>
    <t>n_years</t>
  </si>
  <si>
    <t>end_point_eamm_so4</t>
  </si>
  <si>
    <t>end_point_eamm_no3</t>
  </si>
  <si>
    <t>end_point_eomc</t>
  </si>
  <si>
    <t>end_point_elac</t>
  </si>
  <si>
    <t>end_point_esoil</t>
  </si>
  <si>
    <t>end_point_ecm</t>
  </si>
  <si>
    <t>end_point_esea_salt</t>
  </si>
  <si>
    <t>end_point_ss_Rayleigh</t>
  </si>
  <si>
    <t>end_point_episodic_eomc</t>
  </si>
  <si>
    <t>end_point_episodic_elac</t>
  </si>
  <si>
    <t>end_point_episodic_esoil</t>
  </si>
  <si>
    <t>end_point_episodic_ecm</t>
  </si>
  <si>
    <t>end_point_routine_bext</t>
  </si>
  <si>
    <t>end_point_episodic_routine_bext</t>
  </si>
  <si>
    <t>end_point_routine_dv</t>
  </si>
  <si>
    <t>end_point_episodic_routine_dv</t>
  </si>
  <si>
    <t>ADPI1</t>
  </si>
  <si>
    <t>AGTI1</t>
  </si>
  <si>
    <t>AREN1</t>
  </si>
  <si>
    <t>BADL1</t>
  </si>
  <si>
    <t>BALA1</t>
  </si>
  <si>
    <t>BALD1</t>
  </si>
  <si>
    <t>BAND1</t>
  </si>
  <si>
    <t>BIBE1</t>
  </si>
  <si>
    <t>BIRM1</t>
  </si>
  <si>
    <t>BLIS1</t>
  </si>
  <si>
    <t>BLMO1</t>
  </si>
  <si>
    <t>BOAP1</t>
  </si>
  <si>
    <t>BOLA1</t>
  </si>
  <si>
    <t>BOND1</t>
  </si>
  <si>
    <t>BOWA1</t>
  </si>
  <si>
    <t>BRCA1</t>
  </si>
  <si>
    <t>BRID1</t>
  </si>
  <si>
    <t>BRIS1</t>
  </si>
  <si>
    <t>BRMA1</t>
  </si>
  <si>
    <t>CABA1</t>
  </si>
  <si>
    <t>CABI1</t>
  </si>
  <si>
    <t>CACO1</t>
  </si>
  <si>
    <t>CACR1</t>
  </si>
  <si>
    <t>CADI1</t>
  </si>
  <si>
    <t>CANY1</t>
  </si>
  <si>
    <t>CAPI1</t>
  </si>
  <si>
    <t>CEBL1</t>
  </si>
  <si>
    <t>CHAS1</t>
  </si>
  <si>
    <t>CHER1</t>
  </si>
  <si>
    <t>CHIR1</t>
  </si>
  <si>
    <t>CLPE1</t>
  </si>
  <si>
    <t>COGO1</t>
  </si>
  <si>
    <t>COHU1</t>
  </si>
  <si>
    <t>CORI1</t>
  </si>
  <si>
    <t>CRES1</t>
  </si>
  <si>
    <t>CRLA1</t>
  </si>
  <si>
    <t>CRMO1</t>
  </si>
  <si>
    <t>DENA1</t>
  </si>
  <si>
    <t>DEVA1</t>
  </si>
  <si>
    <t>DOME1</t>
  </si>
  <si>
    <t>DOUG1</t>
  </si>
  <si>
    <t>EGBE1</t>
  </si>
  <si>
    <t>ELDO1</t>
  </si>
  <si>
    <t>ELLI1</t>
  </si>
  <si>
    <t>EVER1</t>
  </si>
  <si>
    <t>FLAT1</t>
  </si>
  <si>
    <t>FLTO1</t>
  </si>
  <si>
    <t>FOPE1</t>
  </si>
  <si>
    <t>FRES1</t>
  </si>
  <si>
    <t>FRRE1</t>
  </si>
  <si>
    <t>GAMO1</t>
  </si>
  <si>
    <t>GICL1</t>
  </si>
  <si>
    <t>GLAC1</t>
  </si>
  <si>
    <t>GRBA1</t>
  </si>
  <si>
    <t>GRCA2</t>
  </si>
  <si>
    <t>GRRI1</t>
  </si>
  <si>
    <t>GRSA1</t>
  </si>
  <si>
    <t>GRSM1</t>
  </si>
  <si>
    <t>GUMO1</t>
  </si>
  <si>
    <t>HACR1</t>
  </si>
  <si>
    <t>HALE1</t>
  </si>
  <si>
    <t>HAVO1</t>
  </si>
  <si>
    <t>HECA1</t>
  </si>
  <si>
    <t>HEGL1</t>
  </si>
  <si>
    <t>HOOV1</t>
  </si>
  <si>
    <t>IKBA1</t>
  </si>
  <si>
    <t>INGA1</t>
  </si>
  <si>
    <t>ISLE1</t>
  </si>
  <si>
    <t>JARB1</t>
  </si>
  <si>
    <t>JOSH1</t>
  </si>
  <si>
    <t>KAIS1</t>
  </si>
  <si>
    <t>KALM1</t>
  </si>
  <si>
    <t>LABE1</t>
  </si>
  <si>
    <t>LASU2</t>
  </si>
  <si>
    <t>LAVO1</t>
  </si>
  <si>
    <t>LIGO1</t>
  </si>
  <si>
    <t>LIVO1</t>
  </si>
  <si>
    <t>LOND1</t>
  </si>
  <si>
    <t>LOST1</t>
  </si>
  <si>
    <t>LYEB1</t>
  </si>
  <si>
    <t>MACA1</t>
  </si>
  <si>
    <t>MAKA2</t>
  </si>
  <si>
    <t>MAVI1</t>
  </si>
  <si>
    <t>MEAD1</t>
  </si>
  <si>
    <t>MELA1</t>
  </si>
  <si>
    <t>MEVE1</t>
  </si>
  <si>
    <t>MING1</t>
  </si>
  <si>
    <t>MKGO1</t>
  </si>
  <si>
    <t>MOHO1</t>
  </si>
  <si>
    <t>MOMO1</t>
  </si>
  <si>
    <t>MONT1</t>
  </si>
  <si>
    <t>MORA1</t>
  </si>
  <si>
    <t>MOZI1</t>
  </si>
  <si>
    <t>NEBR1</t>
  </si>
  <si>
    <t>NEYO1</t>
  </si>
  <si>
    <t>NOAB1</t>
  </si>
  <si>
    <t>NOCA1</t>
  </si>
  <si>
    <t>NOCH1</t>
  </si>
  <si>
    <t>OKEF1</t>
  </si>
  <si>
    <t>OLYM1</t>
  </si>
  <si>
    <t>ORPI1</t>
  </si>
  <si>
    <t>PACK1</t>
  </si>
  <si>
    <t>PASA1</t>
  </si>
  <si>
    <t>PEFO1</t>
  </si>
  <si>
    <t>PENO1</t>
  </si>
  <si>
    <t>PHOE1</t>
  </si>
  <si>
    <t>PINN1</t>
  </si>
  <si>
    <t>PMRF1</t>
  </si>
  <si>
    <t>PORE1</t>
  </si>
  <si>
    <t>PRIS1</t>
  </si>
  <si>
    <t>PUSO1</t>
  </si>
  <si>
    <t>QUCI1</t>
  </si>
  <si>
    <t>QURE1</t>
  </si>
  <si>
    <t>QUVA1</t>
  </si>
  <si>
    <t>RAFA1</t>
  </si>
  <si>
    <t>REDW1</t>
  </si>
  <si>
    <t>ROMA1</t>
  </si>
  <si>
    <t>ROMO1</t>
  </si>
  <si>
    <t>SACR1</t>
  </si>
  <si>
    <t>SAFO1</t>
  </si>
  <si>
    <t>SAGA1</t>
  </si>
  <si>
    <t>SAGO1</t>
  </si>
  <si>
    <t>SAGU1</t>
  </si>
  <si>
    <t>SAMA1</t>
  </si>
  <si>
    <t>SAPE1</t>
  </si>
  <si>
    <t>SAWE1</t>
  </si>
  <si>
    <t>SAWT1</t>
  </si>
  <si>
    <t>SENE1</t>
  </si>
  <si>
    <t>SEQU1</t>
  </si>
  <si>
    <t>SHMI1</t>
  </si>
  <si>
    <t>SHRO1</t>
  </si>
  <si>
    <t>SIAN1</t>
  </si>
  <si>
    <t>SIKE1</t>
  </si>
  <si>
    <t>SIME1</t>
  </si>
  <si>
    <t>SIPS1</t>
  </si>
  <si>
    <t>SNPA1</t>
  </si>
  <si>
    <t>STAR1</t>
  </si>
  <si>
    <t>STIL1</t>
  </si>
  <si>
    <t>SULA1</t>
  </si>
  <si>
    <t>SWAN1</t>
  </si>
  <si>
    <t>SYCA1</t>
  </si>
  <si>
    <t>TALL1</t>
  </si>
  <si>
    <t>THBA1</t>
  </si>
  <si>
    <t>THRO1</t>
  </si>
  <si>
    <t>THSI1</t>
  </si>
  <si>
    <t>TONT1</t>
  </si>
  <si>
    <t>TRCR1</t>
  </si>
  <si>
    <t>TRIN1</t>
  </si>
  <si>
    <t>TUXE1</t>
  </si>
  <si>
    <t>ULBE1</t>
  </si>
  <si>
    <t>UPBU1</t>
  </si>
  <si>
    <t>VIIS1</t>
  </si>
  <si>
    <t>VILA1</t>
  </si>
  <si>
    <t>VOYA2</t>
  </si>
  <si>
    <t>WASH1</t>
  </si>
  <si>
    <t>WEMI1</t>
  </si>
  <si>
    <t>WHIT1</t>
  </si>
  <si>
    <t>WHPA1</t>
  </si>
  <si>
    <t>WHPE1</t>
  </si>
  <si>
    <t>WHRI1</t>
  </si>
  <si>
    <t>WICA1</t>
  </si>
  <si>
    <t>WIMO1</t>
  </si>
  <si>
    <t>YELL2</t>
  </si>
  <si>
    <t>YOSE1</t>
  </si>
  <si>
    <t>ZICA1</t>
  </si>
  <si>
    <t>Routine</t>
  </si>
  <si>
    <t>Most Impaired Routine Sulfate Natural</t>
  </si>
  <si>
    <t>Most Impaired Routine Nitrate Natural</t>
  </si>
  <si>
    <t>Most Impaired Routine Light Absorbing Carbon Natural</t>
  </si>
  <si>
    <t>Most Impaired Routine Coarse Mass Natural</t>
  </si>
  <si>
    <t>EC + OMC Natural - Most Impaired Routine</t>
  </si>
  <si>
    <t>Most Impaired Routine + Episodic Organic Carbon Mass Natural</t>
  </si>
  <si>
    <t>Routine + Episodic</t>
  </si>
  <si>
    <t/>
  </si>
  <si>
    <t>blank</t>
  </si>
  <si>
    <t>Observed</t>
  </si>
  <si>
    <t>Natural Clearest</t>
  </si>
  <si>
    <t xml:space="preserve"> Natural Routine - Most Impaired</t>
  </si>
  <si>
    <t>Natural - Best</t>
  </si>
  <si>
    <t>Observed - LAC</t>
  </si>
  <si>
    <t>Observed - OCM</t>
  </si>
  <si>
    <t>Natural (OMC-LAC) Best</t>
  </si>
  <si>
    <t xml:space="preserve"> Natural Routine + Episodic (OMC+LAC) - Most Impaired</t>
  </si>
  <si>
    <t>Sum of Low Coarse Mass Extinction (Mm-1)</t>
  </si>
  <si>
    <t>Sum of Low Organic Carbon Mass Extinction (Mm-1)</t>
  </si>
  <si>
    <t>Sum of Low Light Absorbing Carbon Extinction (Mm-1)</t>
  </si>
  <si>
    <t>Sum of Low Nitrate Extinction (Mm-1)</t>
  </si>
  <si>
    <t>Sum of Low Sulfate Extinction (Mm-1)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</si>
</sst>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8"/>
      <color theme="1"/>
      <name val="Arial"/>
      <family val="2"/>
    </font>
    <font>
      <sz val="8"/>
      <name val="Arial"/>
      <family val="2"/>
    </font>
  </fonts>
  <fills count="5">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5" tint="0.39997558519241921"/>
        <bgColor indexed="64"/>
      </patternFill>
    </fill>
  </fills>
  <borders count="7">
    <border>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s>
  <cellStyleXfs count="1">
    <xf numFmtId="0" fontId="0" fillId="0" borderId="0"/>
  </cellStyleXfs>
  <cellXfs count="47">
    <xf numFmtId="0" fontId="0" fillId="0" borderId="0" xfId="0"/>
    <xf numFmtId="0" fontId="0" fillId="2" borderId="0" xfId="0" applyFill="1"/>
    <xf numFmtId="0" fontId="0" fillId="0" borderId="0" xfId="0" applyAlignment="1">
      <alignment wrapText="1"/>
    </xf>
    <xf numFmtId="0" fontId="0" fillId="3" borderId="0" xfId="0" applyFill="1"/>
    <xf numFmtId="0" fontId="0" fillId="0" borderId="2" xfId="0" applyBorder="1" applyAlignment="1">
      <alignment horizontal="center"/>
    </xf>
    <xf numFmtId="0" fontId="0" fillId="0" borderId="3" xfId="0" applyBorder="1" applyAlignment="1">
      <alignment horizontal="center"/>
    </xf>
    <xf numFmtId="0" fontId="0" fillId="0" borderId="2" xfId="0" applyBorder="1" applyAlignment="1">
      <alignment horizontal="center" wrapText="1"/>
    </xf>
    <xf numFmtId="0" fontId="0" fillId="0" borderId="0" xfId="0" applyAlignment="1">
      <alignment horizontal="center"/>
    </xf>
    <xf numFmtId="0" fontId="0" fillId="0" borderId="4" xfId="0" applyBorder="1" applyAlignment="1">
      <alignment horizontal="center"/>
    </xf>
    <xf numFmtId="0" fontId="0" fillId="0" borderId="5" xfId="0" applyBorder="1" applyAlignment="1">
      <alignment horizontal="center"/>
    </xf>
    <xf numFmtId="2" fontId="0" fillId="4" borderId="4" xfId="0" applyNumberFormat="1" applyFill="1" applyBorder="1" applyAlignment="1">
      <alignment horizontal="center"/>
    </xf>
    <xf numFmtId="2" fontId="0" fillId="0" borderId="0" xfId="0" applyNumberFormat="1" applyAlignment="1">
      <alignment horizontal="center"/>
    </xf>
    <xf numFmtId="0" fontId="0" fillId="3" borderId="4" xfId="0" applyFill="1" applyBorder="1" applyAlignment="1">
      <alignment horizontal="center"/>
    </xf>
    <xf numFmtId="0" fontId="0" fillId="2" borderId="4" xfId="0" applyFill="1" applyBorder="1" applyAlignment="1">
      <alignment horizontal="center"/>
    </xf>
    <xf numFmtId="0" fontId="0" fillId="0" borderId="1" xfId="0" applyBorder="1" applyAlignment="1">
      <alignment horizontal="center"/>
    </xf>
    <xf numFmtId="2" fontId="0" fillId="4" borderId="0" xfId="0" applyNumberFormat="1" applyFill="1" applyBorder="1" applyAlignment="1">
      <alignment horizontal="center"/>
    </xf>
    <xf numFmtId="0" fontId="0" fillId="3" borderId="0" xfId="0" applyFill="1" applyBorder="1" applyAlignment="1">
      <alignment horizontal="center"/>
    </xf>
    <xf numFmtId="0" fontId="0" fillId="3" borderId="0" xfId="0" applyFill="1" applyAlignment="1">
      <alignment horizontal="center"/>
    </xf>
    <xf numFmtId="0" fontId="0" fillId="2" borderId="0" xfId="0" applyFill="1" applyBorder="1" applyAlignment="1">
      <alignment horizontal="center"/>
    </xf>
    <xf numFmtId="0" fontId="0" fillId="3" borderId="2" xfId="0" applyFill="1" applyBorder="1" applyAlignment="1">
      <alignment horizontal="center"/>
    </xf>
    <xf numFmtId="0" fontId="0" fillId="2" borderId="2" xfId="0" applyFill="1" applyBorder="1" applyAlignment="1">
      <alignment horizontal="center"/>
    </xf>
    <xf numFmtId="2" fontId="0" fillId="0" borderId="4" xfId="0" applyNumberFormat="1" applyBorder="1" applyAlignment="1">
      <alignment horizontal="center"/>
    </xf>
    <xf numFmtId="0" fontId="0" fillId="0" borderId="0" xfId="0" applyBorder="1" applyAlignment="1">
      <alignment horizontal="center"/>
    </xf>
    <xf numFmtId="2" fontId="0" fillId="0" borderId="0" xfId="0" applyNumberFormat="1" applyBorder="1" applyAlignment="1">
      <alignment horizontal="center"/>
    </xf>
    <xf numFmtId="0" fontId="0" fillId="2" borderId="0" xfId="0" applyFill="1" applyAlignment="1">
      <alignment horizontal="center"/>
    </xf>
    <xf numFmtId="2" fontId="0" fillId="0" borderId="0" xfId="0" applyNumberFormat="1" applyFill="1" applyAlignment="1">
      <alignment horizontal="center"/>
    </xf>
    <xf numFmtId="0" fontId="0" fillId="2" borderId="0" xfId="0" applyFill="1" applyAlignment="1">
      <alignment wrapText="1"/>
    </xf>
    <xf numFmtId="0" fontId="0" fillId="0" borderId="4" xfId="0" applyNumberFormat="1" applyBorder="1" applyAlignment="1">
      <alignment horizontal="center"/>
    </xf>
    <xf numFmtId="0" fontId="0" fillId="0" borderId="0" xfId="0" applyNumberFormat="1" applyAlignment="1">
      <alignment horizontal="center"/>
    </xf>
    <xf numFmtId="0" fontId="0" fillId="0" borderId="0" xfId="0" applyNumberFormat="1" applyBorder="1" applyAlignment="1">
      <alignment horizontal="center"/>
    </xf>
    <xf numFmtId="0" fontId="0" fillId="0" borderId="0" xfId="0" applyNumberFormat="1" applyFill="1" applyAlignment="1">
      <alignment horizontal="center"/>
    </xf>
    <xf numFmtId="2" fontId="0" fillId="4" borderId="2" xfId="0" applyNumberFormat="1" applyFill="1" applyBorder="1" applyAlignment="1">
      <alignment horizontal="center"/>
    </xf>
    <xf numFmtId="2" fontId="0" fillId="0" borderId="2" xfId="0" applyNumberFormat="1" applyBorder="1" applyAlignment="1">
      <alignment horizontal="center"/>
    </xf>
    <xf numFmtId="0" fontId="0" fillId="0" borderId="2" xfId="0" applyNumberFormat="1" applyBorder="1" applyAlignment="1">
      <alignment horizontal="center"/>
    </xf>
    <xf numFmtId="0" fontId="0" fillId="0" borderId="2" xfId="0" applyFill="1" applyBorder="1" applyAlignment="1">
      <alignment horizontal="center" wrapText="1"/>
    </xf>
    <xf numFmtId="0" fontId="0" fillId="0" borderId="4" xfId="0" applyNumberFormat="1" applyFill="1" applyBorder="1" applyAlignment="1">
      <alignment horizontal="center"/>
    </xf>
    <xf numFmtId="2" fontId="0" fillId="4" borderId="6" xfId="0" applyNumberFormat="1" applyFill="1" applyBorder="1" applyAlignment="1">
      <alignment horizontal="center"/>
    </xf>
    <xf numFmtId="0" fontId="0" fillId="0" borderId="1" xfId="0" applyNumberFormat="1" applyBorder="1" applyAlignment="1">
      <alignment horizontal="center"/>
    </xf>
    <xf numFmtId="0" fontId="0" fillId="0" borderId="5" xfId="0" applyNumberFormat="1" applyBorder="1" applyAlignment="1">
      <alignment horizontal="center"/>
    </xf>
    <xf numFmtId="0" fontId="0" fillId="0" borderId="3" xfId="0" applyNumberFormat="1" applyBorder="1" applyAlignment="1">
      <alignment horizontal="center"/>
    </xf>
    <xf numFmtId="0" fontId="0" fillId="2" borderId="5" xfId="0" applyFill="1" applyBorder="1" applyAlignment="1">
      <alignment horizontal="center"/>
    </xf>
    <xf numFmtId="0" fontId="0" fillId="2" borderId="1" xfId="0" applyFill="1" applyBorder="1" applyAlignment="1">
      <alignment horizontal="center"/>
    </xf>
    <xf numFmtId="0" fontId="0" fillId="2" borderId="3" xfId="0" applyFill="1" applyBorder="1" applyAlignment="1">
      <alignment horizontal="center"/>
    </xf>
    <xf numFmtId="2" fontId="0" fillId="0" borderId="0" xfId="0" applyNumberFormat="1" applyFill="1" applyBorder="1" applyAlignment="1">
      <alignment horizontal="center"/>
    </xf>
    <xf numFmtId="2" fontId="0" fillId="0" borderId="4" xfId="0" applyNumberFormat="1" applyFill="1" applyBorder="1" applyAlignment="1">
      <alignment horizontal="center"/>
    </xf>
    <xf numFmtId="0" fontId="0" fillId="0" borderId="0" xfId="0" pivotButton="1"/>
    <xf numFmtId="0" fontId="0" fillId="0" borderId="0" xfId="0" applyNumberFormat="1"/>
  </cellXfs>
  <cellStyles count="1">
    <cellStyle name="Normal" xfId="0" builtinId="0"/>
  </cellStyles>
  <dxfs count="0"/>
  <tableStyles count="0" defaultTableStyle="TableStyleMedium2" defaultPivotStyle="PivotStyleLight16"/>
  <colors>
    <mruColors>
      <color rgb="FFFFFF66"/>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2.xml"/><Relationship Id="rId18"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chartsheet" Target="chartsheets/sheet6.xml"/><Relationship Id="rId2" Type="http://schemas.openxmlformats.org/officeDocument/2006/relationships/worksheet" Target="worksheets/sheet2.xml"/><Relationship Id="rId16" Type="http://schemas.openxmlformats.org/officeDocument/2006/relationships/chartsheet" Target="chartsheets/sheet5.xml"/><Relationship Id="rId20" Type="http://schemas.microsoft.com/office/2007/relationships/slicerCache" Target="slicerCaches/slicerCache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hartsheet" Target="chartsheets/sheet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3.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[5. MANE-VU 2000-21 sites constituents analysis 2nd SIP 01-24-23.xlsx]Sulfate PT!PivotTable2</c:name>
    <c:fmtId val="1"/>
  </c:pivotSource>
  <c:chart>
    <c:title>
      <c:tx>
        <c:strRef>
          <c:f>'Sulfate PC'!$Z$1</c:f>
          <c:strCache>
            <c:ptCount val="1"/>
            <c:pt idx="0">
              <c:v>Sulfate at ACAD1</c:v>
            </c:pt>
          </c:strCache>
        </c:strRef>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tx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FFFF6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no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areaChart>
        <c:grouping val="stacked"/>
        <c:varyColors val="0"/>
        <c:ser>
          <c:idx val="0"/>
          <c:order val="0"/>
          <c:tx>
            <c:strRef>
              <c:f>'Sulfate PC'!$Z$1</c:f>
              <c:strCache>
                <c:ptCount val="1"/>
                <c:pt idx="0">
                  <c:v>Sum of Low Sulfate Extinction (Mm-1)</c:v>
                </c:pt>
              </c:strCache>
            </c:strRef>
          </c:tx>
          <c:spPr>
            <a:noFill/>
            <a:ln>
              <a:noFill/>
            </a:ln>
            <a:effectLst/>
          </c:spPr>
          <c:cat>
            <c:multiLvlStrRef>
              <c:f>'Sulfate PC'!$Z$1</c:f>
              <c:multiLvlStrCache>
                <c:ptCount val="19"/>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lvl>
                <c:lvl>
                  <c:pt idx="0">
                    <c:v>ACAD1</c:v>
                  </c:pt>
                </c:lvl>
              </c:multiLvlStrCache>
            </c:multiLvlStrRef>
          </c:cat>
          <c:val>
            <c:numRef>
              <c:f>'Sulfate PC'!$Z$1</c:f>
              <c:numCache>
                <c:formatCode>General</c:formatCode>
                <c:ptCount val="19"/>
                <c:pt idx="0">
                  <c:v>7.2439050000000025</c:v>
                </c:pt>
                <c:pt idx="1">
                  <c:v>7.5656137500000007</c:v>
                </c:pt>
                <c:pt idx="2">
                  <c:v>6.2921141666666669</c:v>
                </c:pt>
                <c:pt idx="3">
                  <c:v>6.841635833333334</c:v>
                </c:pt>
                <c:pt idx="4">
                  <c:v>5.857960416666665</c:v>
                </c:pt>
                <c:pt idx="5">
                  <c:v>4.7446866666666656</c:v>
                </c:pt>
                <c:pt idx="6">
                  <c:v>5.7911187499999999</c:v>
                </c:pt>
                <c:pt idx="7">
                  <c:v>5.9093579166666652</c:v>
                </c:pt>
                <c:pt idx="8">
                  <c:v>4.9093741666666668</c:v>
                </c:pt>
                <c:pt idx="9">
                  <c:v>3.9261937499999999</c:v>
                </c:pt>
                <c:pt idx="10">
                  <c:v>3.8472149999999998</c:v>
                </c:pt>
                <c:pt idx="11">
                  <c:v>4.6436991666666669</c:v>
                </c:pt>
                <c:pt idx="12">
                  <c:v>4.9137637500000002</c:v>
                </c:pt>
                <c:pt idx="13">
                  <c:v>3.5974256521739125</c:v>
                </c:pt>
                <c:pt idx="14">
                  <c:v>4.3119134782608697</c:v>
                </c:pt>
                <c:pt idx="15">
                  <c:v>2.6592786956521737</c:v>
                </c:pt>
                <c:pt idx="16">
                  <c:v>2.7207758333333332</c:v>
                </c:pt>
                <c:pt idx="17">
                  <c:v>3.5015673913043472</c:v>
                </c:pt>
                <c:pt idx="18">
                  <c:v>2.7722704545454544</c:v>
                </c:pt>
              </c:numCache>
            </c:numRef>
          </c:val>
          <c:extLst>
            <c:ext xmlns:c16="http://schemas.microsoft.com/office/drawing/2014/chart" uri="{C3380CC4-5D6E-409C-BE32-E72D297353CC}">
              <c16:uniqueId val="{00000000-8A95-4223-9584-A3E5FCBF01D7}"/>
            </c:ext>
          </c:extLst>
        </c:ser>
        <c:ser>
          <c:idx val="1"/>
          <c:order val="1"/>
          <c:tx>
            <c:strRef>
              <c:f>'Sulfate PC'!$Z$1</c:f>
              <c:strCache>
                <c:ptCount val="1"/>
                <c:pt idx="0">
                  <c:v>Observed</c:v>
                </c:pt>
              </c:strCache>
            </c:strRef>
          </c:tx>
          <c:spPr>
            <a:solidFill>
              <a:srgbClr val="FFFF00"/>
            </a:solidFill>
            <a:ln>
              <a:noFill/>
            </a:ln>
            <a:effectLst/>
          </c:spPr>
          <c:cat>
            <c:multiLvlStrRef>
              <c:f>'Sulfate PC'!$Z$1</c:f>
              <c:multiLvlStrCache>
                <c:ptCount val="19"/>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lvl>
                <c:lvl>
                  <c:pt idx="0">
                    <c:v>ACAD1</c:v>
                  </c:pt>
                </c:lvl>
              </c:multiLvlStrCache>
            </c:multiLvlStrRef>
          </c:cat>
          <c:val>
            <c:numRef>
              <c:f>'Sulfate PC'!$Z$1</c:f>
              <c:numCache>
                <c:formatCode>General</c:formatCode>
                <c:ptCount val="19"/>
                <c:pt idx="0">
                  <c:v>41.253998333333328</c:v>
                </c:pt>
                <c:pt idx="1">
                  <c:v>65.705797050000001</c:v>
                </c:pt>
                <c:pt idx="2">
                  <c:v>68.171213433333335</c:v>
                </c:pt>
                <c:pt idx="3">
                  <c:v>76.041528333333332</c:v>
                </c:pt>
                <c:pt idx="4">
                  <c:v>57.111748383333335</c:v>
                </c:pt>
                <c:pt idx="5">
                  <c:v>65.815132933333331</c:v>
                </c:pt>
                <c:pt idx="6">
                  <c:v>64.506772916666677</c:v>
                </c:pt>
                <c:pt idx="7">
                  <c:v>52.027949166666666</c:v>
                </c:pt>
                <c:pt idx="8">
                  <c:v>40.653409033333318</c:v>
                </c:pt>
                <c:pt idx="9">
                  <c:v>39.956245850000002</c:v>
                </c:pt>
                <c:pt idx="10">
                  <c:v>33.228223749999998</c:v>
                </c:pt>
                <c:pt idx="11">
                  <c:v>26.524922033333326</c:v>
                </c:pt>
                <c:pt idx="12">
                  <c:v>17.488239449999998</c:v>
                </c:pt>
                <c:pt idx="13">
                  <c:v>18.20442893115942</c:v>
                </c:pt>
                <c:pt idx="14">
                  <c:v>15.057300271739134</c:v>
                </c:pt>
                <c:pt idx="15">
                  <c:v>18.826021304347833</c:v>
                </c:pt>
                <c:pt idx="16">
                  <c:v>10.674757916666671</c:v>
                </c:pt>
                <c:pt idx="17">
                  <c:v>9.1133838586956557</c:v>
                </c:pt>
                <c:pt idx="18">
                  <c:v>9.4979469367588916</c:v>
                </c:pt>
              </c:numCache>
            </c:numRef>
          </c:val>
          <c:extLst>
            <c:ext xmlns:c16="http://schemas.microsoft.com/office/drawing/2014/chart" uri="{C3380CC4-5D6E-409C-BE32-E72D297353CC}">
              <c16:uniqueId val="{00000001-8A95-4223-9584-A3E5FCBF01D7}"/>
            </c:ext>
          </c:extLst>
        </c:ser>
        <c:dLbls>
          <c:showLegendKey val="0"/>
          <c:showVal val="0"/>
          <c:showCatName val="0"/>
          <c:showSerName val="0"/>
          <c:showPercent val="0"/>
          <c:showBubbleSize val="0"/>
        </c:dLbls>
        <c:axId val="917915856"/>
        <c:axId val="917935408"/>
      </c:areaChart>
      <c:lineChart>
        <c:grouping val="standard"/>
        <c:varyColors val="0"/>
        <c:ser>
          <c:idx val="2"/>
          <c:order val="2"/>
          <c:tx>
            <c:strRef>
              <c:f>'Sulfate PC'!$Z$1</c:f>
              <c:strCache>
                <c:ptCount val="1"/>
                <c:pt idx="0">
                  <c:v>Natural Clearest</c:v>
                </c:pt>
              </c:strCache>
            </c:strRef>
          </c:tx>
          <c:spPr>
            <a:ln w="28575" cap="rnd">
              <a:solidFill>
                <a:srgbClr val="FF0000"/>
              </a:solidFill>
              <a:round/>
            </a:ln>
            <a:effectLst/>
          </c:spPr>
          <c:marker>
            <c:symbol val="none"/>
          </c:marker>
          <c:cat>
            <c:multiLvlStrRef>
              <c:f>'Sulfate PC'!$Z$1</c:f>
              <c:multiLvlStrCache>
                <c:ptCount val="19"/>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lvl>
                <c:lvl>
                  <c:pt idx="0">
                    <c:v>ACAD1</c:v>
                  </c:pt>
                </c:lvl>
              </c:multiLvlStrCache>
            </c:multiLvlStrRef>
          </c:cat>
          <c:val>
            <c:numRef>
              <c:f>'Sulfate PC'!$Z$1</c:f>
              <c:numCache>
                <c:formatCode>General</c:formatCode>
                <c:ptCount val="19"/>
                <c:pt idx="0">
                  <c:v>0.75945396399999998</c:v>
                </c:pt>
                <c:pt idx="1">
                  <c:v>0.75945396399999998</c:v>
                </c:pt>
                <c:pt idx="2">
                  <c:v>0.75945396399999998</c:v>
                </c:pt>
                <c:pt idx="3">
                  <c:v>0.75945396399999998</c:v>
                </c:pt>
                <c:pt idx="4">
                  <c:v>0.75945396399999998</c:v>
                </c:pt>
                <c:pt idx="5">
                  <c:v>0.75945396399999998</c:v>
                </c:pt>
                <c:pt idx="6">
                  <c:v>0.75945396399999998</c:v>
                </c:pt>
                <c:pt idx="7">
                  <c:v>0.75945396399999998</c:v>
                </c:pt>
                <c:pt idx="8">
                  <c:v>0.75945396399999998</c:v>
                </c:pt>
                <c:pt idx="9">
                  <c:v>0.75945396399999998</c:v>
                </c:pt>
                <c:pt idx="10">
                  <c:v>0.75945396399999998</c:v>
                </c:pt>
                <c:pt idx="11">
                  <c:v>0.75945396399999998</c:v>
                </c:pt>
                <c:pt idx="12">
                  <c:v>0.75945396399999998</c:v>
                </c:pt>
                <c:pt idx="13">
                  <c:v>0.75945396399999998</c:v>
                </c:pt>
                <c:pt idx="14">
                  <c:v>0.75945396399999998</c:v>
                </c:pt>
                <c:pt idx="15">
                  <c:v>0.75945396399999998</c:v>
                </c:pt>
                <c:pt idx="16">
                  <c:v>0.75945396399999998</c:v>
                </c:pt>
                <c:pt idx="17">
                  <c:v>0.75945396399999998</c:v>
                </c:pt>
                <c:pt idx="18">
                  <c:v>0.75945396399999998</c:v>
                </c:pt>
              </c:numCache>
            </c:numRef>
          </c:val>
          <c:smooth val="0"/>
          <c:extLst>
            <c:ext xmlns:c16="http://schemas.microsoft.com/office/drawing/2014/chart" uri="{C3380CC4-5D6E-409C-BE32-E72D297353CC}">
              <c16:uniqueId val="{00000002-8A95-4223-9584-A3E5FCBF01D7}"/>
            </c:ext>
          </c:extLst>
        </c:ser>
        <c:ser>
          <c:idx val="3"/>
          <c:order val="3"/>
          <c:tx>
            <c:strRef>
              <c:f>'Sulfate PC'!$Z$1</c:f>
              <c:strCache>
                <c:ptCount val="1"/>
                <c:pt idx="0">
                  <c:v> Natural Routine - Most Impaired</c:v>
                </c:pt>
              </c:strCache>
            </c:strRef>
          </c:tx>
          <c:spPr>
            <a:ln w="28575" cap="rnd">
              <a:solidFill>
                <a:schemeClr val="tx1"/>
              </a:solidFill>
              <a:round/>
            </a:ln>
            <a:effectLst/>
          </c:spPr>
          <c:marker>
            <c:symbol val="none"/>
          </c:marker>
          <c:cat>
            <c:multiLvlStrRef>
              <c:f>'Sulfate PC'!$Z$1</c:f>
              <c:multiLvlStrCache>
                <c:ptCount val="19"/>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lvl>
                <c:lvl>
                  <c:pt idx="0">
                    <c:v>ACAD1</c:v>
                  </c:pt>
                </c:lvl>
              </c:multiLvlStrCache>
            </c:multiLvlStrRef>
          </c:cat>
          <c:val>
            <c:numRef>
              <c:f>'Sulfate PC'!$Z$1</c:f>
              <c:numCache>
                <c:formatCode>General</c:formatCode>
                <c:ptCount val="19"/>
                <c:pt idx="0">
                  <c:v>5.1174506977999998</c:v>
                </c:pt>
                <c:pt idx="1">
                  <c:v>5.1174506977999998</c:v>
                </c:pt>
                <c:pt idx="2">
                  <c:v>5.1174506977999998</c:v>
                </c:pt>
                <c:pt idx="3">
                  <c:v>5.1174506977999998</c:v>
                </c:pt>
                <c:pt idx="4">
                  <c:v>5.1174506977999998</c:v>
                </c:pt>
                <c:pt idx="5">
                  <c:v>5.1174506977999998</c:v>
                </c:pt>
                <c:pt idx="6">
                  <c:v>5.1174506977999998</c:v>
                </c:pt>
                <c:pt idx="7">
                  <c:v>5.1174506977999998</c:v>
                </c:pt>
                <c:pt idx="8">
                  <c:v>5.1174506977999998</c:v>
                </c:pt>
                <c:pt idx="9">
                  <c:v>5.1174506977999998</c:v>
                </c:pt>
                <c:pt idx="10">
                  <c:v>5.1174506977999998</c:v>
                </c:pt>
                <c:pt idx="11">
                  <c:v>5.1174506977999998</c:v>
                </c:pt>
                <c:pt idx="12">
                  <c:v>5.1174506977999998</c:v>
                </c:pt>
                <c:pt idx="13">
                  <c:v>5.1174506977999998</c:v>
                </c:pt>
                <c:pt idx="14">
                  <c:v>5.1174506977999998</c:v>
                </c:pt>
                <c:pt idx="15">
                  <c:v>5.1174506977999998</c:v>
                </c:pt>
                <c:pt idx="16">
                  <c:v>5.1174506977999998</c:v>
                </c:pt>
                <c:pt idx="17">
                  <c:v>5.1174506977999998</c:v>
                </c:pt>
                <c:pt idx="18">
                  <c:v>5.1174506977999998</c:v>
                </c:pt>
              </c:numCache>
            </c:numRef>
          </c:val>
          <c:smooth val="0"/>
          <c:extLst>
            <c:ext xmlns:c16="http://schemas.microsoft.com/office/drawing/2014/chart" uri="{C3380CC4-5D6E-409C-BE32-E72D297353CC}">
              <c16:uniqueId val="{00000000-F51C-4E44-A5E3-B93DD2578D14}"/>
            </c:ext>
          </c:extLst>
        </c:ser>
        <c:dLbls>
          <c:showLegendKey val="0"/>
          <c:showVal val="0"/>
          <c:showCatName val="0"/>
          <c:showSerName val="0"/>
          <c:showPercent val="0"/>
          <c:showBubbleSize val="0"/>
        </c:dLbls>
        <c:marker val="1"/>
        <c:smooth val="0"/>
        <c:axId val="917915856"/>
        <c:axId val="917935408"/>
      </c:lineChart>
      <c:catAx>
        <c:axId val="917915856"/>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917935408"/>
        <c:crosses val="autoZero"/>
        <c:auto val="0"/>
        <c:lblAlgn val="ctr"/>
        <c:lblOffset val="100"/>
        <c:noMultiLvlLbl val="0"/>
      </c:catAx>
      <c:valAx>
        <c:axId val="917935408"/>
        <c:scaling>
          <c:orientation val="minMax"/>
          <c:max val="1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1"/>
                  <a:t>Extinction (Mm-1)</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7915856"/>
        <c:crosses val="autoZero"/>
        <c:crossBetween val="between"/>
      </c:valAx>
      <c:spPr>
        <a:noFill/>
        <a:ln>
          <a:noFill/>
        </a:ln>
        <a:effectLst/>
      </c:spPr>
    </c:plotArea>
    <c:legend>
      <c:legendPos val="r"/>
      <c:legendEntry>
        <c:idx val="1"/>
        <c:delete val="1"/>
      </c:legendEntry>
      <c:layout>
        <c:manualLayout>
          <c:xMode val="edge"/>
          <c:yMode val="edge"/>
          <c:x val="0.57418793707833493"/>
          <c:y val="9.9368572780861406E-2"/>
          <c:w val="0.27954781659004035"/>
          <c:h val="0.20766103007615852"/>
        </c:manualLayout>
      </c:layout>
      <c:overlay val="1"/>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502860701989173E-2"/>
          <c:y val="2.4940480192834298E-2"/>
          <c:w val="0.87851857082986995"/>
          <c:h val="0.91684817645204908"/>
        </c:manualLayout>
      </c:layout>
      <c:areaChart>
        <c:grouping val="stacked"/>
        <c:varyColors val="0"/>
        <c:ser>
          <c:idx val="1"/>
          <c:order val="0"/>
          <c:tx>
            <c:strRef>
              <c:f>'plotting data'!$V$1</c:f>
              <c:strCache>
                <c:ptCount val="1"/>
                <c:pt idx="0">
                  <c:v>Low Coarse Mass Extinction (Mm-1)</c:v>
                </c:pt>
              </c:strCache>
            </c:strRef>
          </c:tx>
          <c:spPr>
            <a:noFill/>
            <a:ln w="25400">
              <a:noFill/>
            </a:ln>
            <a:effectLst/>
          </c:spPr>
          <c:cat>
            <c:numRef>
              <c:f>'plotting data'!$M$2:$M$20</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'plotting data'!$V$121:$V$144</c:f>
              <c:numCache>
                <c:formatCode>0.00</c:formatCode>
                <c:ptCount val="24"/>
                <c:pt idx="0">
                  <c:v>0.69677714285714287</c:v>
                </c:pt>
                <c:pt idx="1">
                  <c:v>0.63423000000000007</c:v>
                </c:pt>
                <c:pt idx="2">
                  <c:v>0.41754695652173918</c:v>
                </c:pt>
                <c:pt idx="3">
                  <c:v>0.29002</c:v>
                </c:pt>
                <c:pt idx="4">
                  <c:v>0.36808434782608696</c:v>
                </c:pt>
                <c:pt idx="5">
                  <c:v>0.30080772727272725</c:v>
                </c:pt>
                <c:pt idx="6">
                  <c:v>0</c:v>
                </c:pt>
                <c:pt idx="7">
                  <c:v>0</c:v>
                </c:pt>
                <c:pt idx="8">
                  <c:v>0</c:v>
                </c:pt>
                <c:pt idx="9">
                  <c:v>0.98533799999999994</c:v>
                </c:pt>
                <c:pt idx="10">
                  <c:v>0.90010285714285687</c:v>
                </c:pt>
                <c:pt idx="11">
                  <c:v>1.0918600000000001</c:v>
                </c:pt>
                <c:pt idx="12">
                  <c:v>1.2369375</c:v>
                </c:pt>
                <c:pt idx="13">
                  <c:v>1.1010225</c:v>
                </c:pt>
                <c:pt idx="14">
                  <c:v>0.70495166666666675</c:v>
                </c:pt>
                <c:pt idx="15">
                  <c:v>0.67467500000000002</c:v>
                </c:pt>
                <c:pt idx="16">
                  <c:v>0.77888181818181823</c:v>
                </c:pt>
                <c:pt idx="17">
                  <c:v>0.999085</c:v>
                </c:pt>
                <c:pt idx="18">
                  <c:v>0.6257125</c:v>
                </c:pt>
                <c:pt idx="19">
                  <c:v>0.44813478260869566</c:v>
                </c:pt>
                <c:pt idx="20">
                  <c:v>0.82595181818181806</c:v>
                </c:pt>
                <c:pt idx="21">
                  <c:v>0.85963565217391313</c:v>
                </c:pt>
                <c:pt idx="22">
                  <c:v>0.66936181818181817</c:v>
                </c:pt>
                <c:pt idx="23">
                  <c:v>0.78695761904761896</c:v>
                </c:pt>
              </c:numCache>
            </c:numRef>
          </c:val>
          <c:extLst>
            <c:ext xmlns:c16="http://schemas.microsoft.com/office/drawing/2014/chart" uri="{C3380CC4-5D6E-409C-BE32-E72D297353CC}">
              <c16:uniqueId val="{00000000-633C-42FA-AB76-4DFC8AEB0CAD}"/>
            </c:ext>
          </c:extLst>
        </c:ser>
        <c:ser>
          <c:idx val="2"/>
          <c:order val="1"/>
          <c:tx>
            <c:v>Observed</c:v>
          </c:tx>
          <c:spPr>
            <a:solidFill>
              <a:schemeClr val="accent3"/>
            </a:solidFill>
            <a:ln w="25400">
              <a:noFill/>
            </a:ln>
            <a:effectLst/>
          </c:spPr>
          <c:cat>
            <c:numRef>
              <c:f>'plotting data'!$M$2:$M$20</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'plotting data'!$W$121:$W$144</c:f>
              <c:numCache>
                <c:formatCode>0.00</c:formatCode>
                <c:ptCount val="24"/>
                <c:pt idx="0">
                  <c:v>0.66569467532467541</c:v>
                </c:pt>
                <c:pt idx="1">
                  <c:v>0.71624500000000002</c:v>
                </c:pt>
                <c:pt idx="2">
                  <c:v>0.97030387681159436</c:v>
                </c:pt>
                <c:pt idx="3">
                  <c:v>0.82618999999999998</c:v>
                </c:pt>
                <c:pt idx="4">
                  <c:v>0.42404231884057991</c:v>
                </c:pt>
                <c:pt idx="5">
                  <c:v>0.79271314229249024</c:v>
                </c:pt>
                <c:pt idx="6">
                  <c:v>0</c:v>
                </c:pt>
                <c:pt idx="7">
                  <c:v>0</c:v>
                </c:pt>
                <c:pt idx="8">
                  <c:v>0</c:v>
                </c:pt>
                <c:pt idx="9">
                  <c:v>1.0933524761904763</c:v>
                </c:pt>
                <c:pt idx="10">
                  <c:v>0.79191896103896164</c:v>
                </c:pt>
                <c:pt idx="11">
                  <c:v>0.3993199999999999</c:v>
                </c:pt>
                <c:pt idx="12">
                  <c:v>0.77236249999999962</c:v>
                </c:pt>
                <c:pt idx="13">
                  <c:v>0.4290543</c:v>
                </c:pt>
                <c:pt idx="14">
                  <c:v>0.40433333333333332</c:v>
                </c:pt>
                <c:pt idx="15">
                  <c:v>0.65805250000000004</c:v>
                </c:pt>
                <c:pt idx="16">
                  <c:v>0.54861296442687757</c:v>
                </c:pt>
                <c:pt idx="17">
                  <c:v>0.37712539999999994</c:v>
                </c:pt>
                <c:pt idx="18">
                  <c:v>0.61271629999999988</c:v>
                </c:pt>
                <c:pt idx="19">
                  <c:v>0.94789771739130391</c:v>
                </c:pt>
                <c:pt idx="20">
                  <c:v>0.60276035573122499</c:v>
                </c:pt>
                <c:pt idx="21">
                  <c:v>0.39026601449275355</c:v>
                </c:pt>
                <c:pt idx="22">
                  <c:v>0.57963227272727247</c:v>
                </c:pt>
                <c:pt idx="23">
                  <c:v>0.94954874458874527</c:v>
                </c:pt>
              </c:numCache>
            </c:numRef>
          </c:val>
          <c:extLst>
            <c:ext xmlns:c16="http://schemas.microsoft.com/office/drawing/2014/chart" uri="{C3380CC4-5D6E-409C-BE32-E72D297353CC}">
              <c16:uniqueId val="{00000001-633C-42FA-AB76-4DFC8AEB0CAD}"/>
            </c:ext>
          </c:extLst>
        </c:ser>
        <c:dLbls>
          <c:showLegendKey val="0"/>
          <c:showVal val="0"/>
          <c:showCatName val="0"/>
          <c:showSerName val="0"/>
          <c:showPercent val="0"/>
          <c:showBubbleSize val="0"/>
        </c:dLbls>
        <c:axId val="628092208"/>
        <c:axId val="628080072"/>
      </c:areaChart>
      <c:lineChart>
        <c:grouping val="standard"/>
        <c:varyColors val="0"/>
        <c:ser>
          <c:idx val="0"/>
          <c:order val="2"/>
          <c:tx>
            <c:v>Natural - Best</c:v>
          </c:tx>
          <c:spPr>
            <a:ln w="28575" cap="rnd">
              <a:solidFill>
                <a:srgbClr val="FF0000"/>
              </a:solidFill>
              <a:round/>
            </a:ln>
            <a:effectLst/>
          </c:spPr>
          <c:marker>
            <c:symbol val="none"/>
          </c:marker>
          <c:val>
            <c:numRef>
              <c:f>'plotting data'!$AG$121:$AG$144</c:f>
              <c:numCache>
                <c:formatCode>General</c:formatCode>
                <c:ptCount val="24"/>
                <c:pt idx="0">
                  <c:v>0.377295506</c:v>
                </c:pt>
                <c:pt idx="1">
                  <c:v>0.377295506</c:v>
                </c:pt>
                <c:pt idx="2">
                  <c:v>0.377295506</c:v>
                </c:pt>
                <c:pt idx="3">
                  <c:v>0.377295506</c:v>
                </c:pt>
                <c:pt idx="4">
                  <c:v>0.377295506</c:v>
                </c:pt>
                <c:pt idx="5">
                  <c:v>0.377295506</c:v>
                </c:pt>
                <c:pt idx="6">
                  <c:v>0.377295506</c:v>
                </c:pt>
                <c:pt idx="7">
                  <c:v>0.377295506</c:v>
                </c:pt>
                <c:pt idx="8">
                  <c:v>0.377295506</c:v>
                </c:pt>
                <c:pt idx="9">
                  <c:v>0.75137346599999999</c:v>
                </c:pt>
                <c:pt idx="10">
                  <c:v>0.75137346599999999</c:v>
                </c:pt>
                <c:pt idx="11">
                  <c:v>0.75137346599999999</c:v>
                </c:pt>
                <c:pt idx="12">
                  <c:v>0.75137346599999999</c:v>
                </c:pt>
                <c:pt idx="13">
                  <c:v>0.75137346599999999</c:v>
                </c:pt>
                <c:pt idx="14">
                  <c:v>0.75137346599999999</c:v>
                </c:pt>
                <c:pt idx="15">
                  <c:v>0.75137346599999999</c:v>
                </c:pt>
                <c:pt idx="16">
                  <c:v>0.75137346599999999</c:v>
                </c:pt>
                <c:pt idx="17">
                  <c:v>0.75137346599999999</c:v>
                </c:pt>
                <c:pt idx="18">
                  <c:v>0.75137346599999999</c:v>
                </c:pt>
                <c:pt idx="19">
                  <c:v>0.75137346599999999</c:v>
                </c:pt>
                <c:pt idx="20">
                  <c:v>0.75137346599999999</c:v>
                </c:pt>
                <c:pt idx="21">
                  <c:v>0.75137346599999999</c:v>
                </c:pt>
                <c:pt idx="22">
                  <c:v>0.75137346599999999</c:v>
                </c:pt>
                <c:pt idx="23">
                  <c:v>0.75137346599999999</c:v>
                </c:pt>
              </c:numCache>
            </c:numRef>
          </c:val>
          <c:smooth val="0"/>
          <c:extLst>
            <c:ext xmlns:c16="http://schemas.microsoft.com/office/drawing/2014/chart" uri="{C3380CC4-5D6E-409C-BE32-E72D297353CC}">
              <c16:uniqueId val="{00000002-633C-42FA-AB76-4DFC8AEB0CAD}"/>
            </c:ext>
          </c:extLst>
        </c:ser>
        <c:ser>
          <c:idx val="3"/>
          <c:order val="3"/>
          <c:tx>
            <c:v>Natural Routine + Episodic - Most Impaired</c:v>
          </c:tx>
          <c:spPr>
            <a:ln w="28575" cap="rnd">
              <a:solidFill>
                <a:srgbClr val="7030A0"/>
              </a:solidFill>
              <a:round/>
            </a:ln>
            <a:effectLst/>
          </c:spPr>
          <c:marker>
            <c:symbol val="none"/>
          </c:marker>
          <c:val>
            <c:numRef>
              <c:f>'plotting data'!$AH$121:$AH$144</c:f>
              <c:numCache>
                <c:formatCode>General</c:formatCode>
                <c:ptCount val="24"/>
                <c:pt idx="0">
                  <c:v>1.6638759457000001</c:v>
                </c:pt>
                <c:pt idx="1">
                  <c:v>1.6638759457000001</c:v>
                </c:pt>
                <c:pt idx="2">
                  <c:v>1.6638759457000001</c:v>
                </c:pt>
                <c:pt idx="3">
                  <c:v>1.6638759457000001</c:v>
                </c:pt>
                <c:pt idx="4">
                  <c:v>1.6638759457000001</c:v>
                </c:pt>
                <c:pt idx="5">
                  <c:v>1.6638759457000001</c:v>
                </c:pt>
                <c:pt idx="6">
                  <c:v>1.6638759457000001</c:v>
                </c:pt>
                <c:pt idx="7">
                  <c:v>1.6638759457000001</c:v>
                </c:pt>
                <c:pt idx="8">
                  <c:v>1.6638759457000001</c:v>
                </c:pt>
                <c:pt idx="9">
                  <c:v>1.4855249151000001</c:v>
                </c:pt>
                <c:pt idx="10">
                  <c:v>1.4855249151000001</c:v>
                </c:pt>
                <c:pt idx="11">
                  <c:v>1.4855249151000001</c:v>
                </c:pt>
                <c:pt idx="12">
                  <c:v>1.4855249151000001</c:v>
                </c:pt>
                <c:pt idx="13">
                  <c:v>1.4855249151000001</c:v>
                </c:pt>
                <c:pt idx="14">
                  <c:v>1.4855249151000001</c:v>
                </c:pt>
                <c:pt idx="15">
                  <c:v>1.4855249151000001</c:v>
                </c:pt>
                <c:pt idx="16">
                  <c:v>1.4855249151000001</c:v>
                </c:pt>
                <c:pt idx="17">
                  <c:v>1.4855249151000001</c:v>
                </c:pt>
                <c:pt idx="18">
                  <c:v>1.4855249151000001</c:v>
                </c:pt>
                <c:pt idx="19">
                  <c:v>1.4855249151000001</c:v>
                </c:pt>
                <c:pt idx="20">
                  <c:v>1.4855249151000001</c:v>
                </c:pt>
                <c:pt idx="21">
                  <c:v>1.4855249151000001</c:v>
                </c:pt>
                <c:pt idx="22">
                  <c:v>1.4855249151000001</c:v>
                </c:pt>
                <c:pt idx="23">
                  <c:v>1.4855249151000001</c:v>
                </c:pt>
              </c:numCache>
            </c:numRef>
          </c:val>
          <c:smooth val="0"/>
          <c:extLst>
            <c:ext xmlns:c16="http://schemas.microsoft.com/office/drawing/2014/chart" uri="{C3380CC4-5D6E-409C-BE32-E72D297353CC}">
              <c16:uniqueId val="{00000003-633C-42FA-AB76-4DFC8AEB0CAD}"/>
            </c:ext>
          </c:extLst>
        </c:ser>
        <c:dLbls>
          <c:showLegendKey val="0"/>
          <c:showVal val="0"/>
          <c:showCatName val="0"/>
          <c:showSerName val="0"/>
          <c:showPercent val="0"/>
          <c:showBubbleSize val="0"/>
        </c:dLbls>
        <c:marker val="1"/>
        <c:smooth val="0"/>
        <c:axId val="628092208"/>
        <c:axId val="628080072"/>
      </c:lineChart>
      <c:catAx>
        <c:axId val="62809220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628080072"/>
        <c:crosses val="autoZero"/>
        <c:auto val="1"/>
        <c:lblAlgn val="ctr"/>
        <c:lblOffset val="100"/>
        <c:noMultiLvlLbl val="0"/>
      </c:catAx>
      <c:valAx>
        <c:axId val="628080072"/>
        <c:scaling>
          <c:orientation val="minMax"/>
          <c:max val="9"/>
        </c:scaling>
        <c:delete val="0"/>
        <c:axPos val="l"/>
        <c:majorGridlines>
          <c:spPr>
            <a:ln w="3175" cap="flat" cmpd="sng" algn="ctr">
              <a:no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sz="1600" b="1">
                    <a:solidFill>
                      <a:sysClr val="windowText" lastClr="000000"/>
                    </a:solidFill>
                  </a:rPr>
                  <a:t>Extinction (Mm-1)</a:t>
                </a:r>
              </a:p>
            </c:rich>
          </c:tx>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628092208"/>
        <c:crosses val="autoZero"/>
        <c:crossBetween val="between"/>
        <c:majorUnit val="1"/>
        <c:minorUnit val="0.5"/>
      </c:valAx>
      <c:spPr>
        <a:solidFill>
          <a:schemeClr val="bg1">
            <a:lumMod val="95000"/>
          </a:schemeClr>
        </a:solidFill>
        <a:ln>
          <a:noFill/>
        </a:ln>
        <a:effectLst/>
      </c:spPr>
    </c:plotArea>
    <c:legend>
      <c:legendPos val="r"/>
      <c:legendEntry>
        <c:idx val="1"/>
        <c:delete val="1"/>
      </c:legendEntry>
      <c:layout>
        <c:manualLayout>
          <c:xMode val="edge"/>
          <c:yMode val="edge"/>
          <c:x val="0.48743038896170177"/>
          <c:y val="5.1274668733355407E-2"/>
          <c:w val="0.43375392151864461"/>
          <c:h val="0.13821136143622642"/>
        </c:manualLayout>
      </c:layout>
      <c:overlay val="0"/>
      <c:spPr>
        <a:noFill/>
        <a:ln>
          <a:solidFill>
            <a:schemeClr val="tx1"/>
          </a:solid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[5. MANE-VU 2000-21 sites constituents analysis 2nd SIP 01-24-23.xlsx]Nitrate PT!PivotTable2</c:name>
    <c:fmtId val="2"/>
  </c:pivotSource>
  <c:chart>
    <c:title>
      <c:tx>
        <c:strRef>
          <c:f>'Nitrate PC'!$Z$1</c:f>
          <c:strCache>
            <c:ptCount val="1"/>
            <c:pt idx="0">
              <c:v>Nitrate at ACAD1</c:v>
            </c:pt>
          </c:strCache>
        </c:strRef>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tx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FFFF6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solidFill>
              <a:srgbClr val="FF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solidFill>
              <a:schemeClr val="tx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2">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ln w="28575" cap="rnd">
            <a:solidFill>
              <a:srgbClr val="7030A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no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areaChart>
        <c:grouping val="stacked"/>
        <c:varyColors val="0"/>
        <c:ser>
          <c:idx val="0"/>
          <c:order val="0"/>
          <c:tx>
            <c:strRef>
              <c:f>'Nitrate PC'!$Z$1</c:f>
              <c:strCache>
                <c:ptCount val="1"/>
                <c:pt idx="0">
                  <c:v>Sum of Low Nitrate Extinction (Mm-1)</c:v>
                </c:pt>
              </c:strCache>
            </c:strRef>
          </c:tx>
          <c:spPr>
            <a:noFill/>
            <a:ln>
              <a:noFill/>
            </a:ln>
            <a:effectLst/>
          </c:spPr>
          <c:cat>
            <c:multiLvlStrRef>
              <c:f>'Nitrate PC'!$Z$1</c:f>
              <c:multiLvlStrCache>
                <c:ptCount val="19"/>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lvl>
                <c:lvl>
                  <c:pt idx="0">
                    <c:v>ACAD1</c:v>
                  </c:pt>
                </c:lvl>
              </c:multiLvlStrCache>
            </c:multiLvlStrRef>
          </c:cat>
          <c:val>
            <c:numRef>
              <c:f>'Nitrate PC'!$Z$1</c:f>
              <c:numCache>
                <c:formatCode>General</c:formatCode>
                <c:ptCount val="19"/>
                <c:pt idx="0">
                  <c:v>0.9890230000000001</c:v>
                </c:pt>
                <c:pt idx="1">
                  <c:v>1.3663395833333334</c:v>
                </c:pt>
                <c:pt idx="2">
                  <c:v>1.0139599999999998</c:v>
                </c:pt>
                <c:pt idx="3">
                  <c:v>1.07007125</c:v>
                </c:pt>
                <c:pt idx="4">
                  <c:v>0.94673499999999988</c:v>
                </c:pt>
                <c:pt idx="5">
                  <c:v>0.97044291666666671</c:v>
                </c:pt>
                <c:pt idx="6">
                  <c:v>0.91340541666666653</c:v>
                </c:pt>
                <c:pt idx="7">
                  <c:v>0.7129762500000002</c:v>
                </c:pt>
                <c:pt idx="8">
                  <c:v>0.66035625000000009</c:v>
                </c:pt>
                <c:pt idx="9">
                  <c:v>0.51812541666666678</c:v>
                </c:pt>
                <c:pt idx="10">
                  <c:v>0.6465683333333333</c:v>
                </c:pt>
                <c:pt idx="11">
                  <c:v>0.59310916666666669</c:v>
                </c:pt>
                <c:pt idx="12">
                  <c:v>0.67653874999999986</c:v>
                </c:pt>
                <c:pt idx="13">
                  <c:v>0.53390434782608698</c:v>
                </c:pt>
                <c:pt idx="14">
                  <c:v>0.67791043478260871</c:v>
                </c:pt>
                <c:pt idx="15">
                  <c:v>0.59975869565217399</c:v>
                </c:pt>
                <c:pt idx="16">
                  <c:v>0.50939875000000001</c:v>
                </c:pt>
                <c:pt idx="17">
                  <c:v>0.72081260869565211</c:v>
                </c:pt>
                <c:pt idx="18">
                  <c:v>0.67569818181818186</c:v>
                </c:pt>
              </c:numCache>
            </c:numRef>
          </c:val>
          <c:extLst>
            <c:ext xmlns:c16="http://schemas.microsoft.com/office/drawing/2014/chart" uri="{C3380CC4-5D6E-409C-BE32-E72D297353CC}">
              <c16:uniqueId val="{00000000-9434-493A-8FD2-7CF6E82827A1}"/>
            </c:ext>
          </c:extLst>
        </c:ser>
        <c:ser>
          <c:idx val="1"/>
          <c:order val="1"/>
          <c:tx>
            <c:strRef>
              <c:f>'Nitrate PC'!$Z$1</c:f>
              <c:strCache>
                <c:ptCount val="1"/>
                <c:pt idx="0">
                  <c:v>Observed</c:v>
                </c:pt>
              </c:strCache>
            </c:strRef>
          </c:tx>
          <c:spPr>
            <a:solidFill>
              <a:schemeClr val="accent2">
                <a:lumMod val="75000"/>
              </a:schemeClr>
            </a:solidFill>
            <a:ln>
              <a:noFill/>
            </a:ln>
            <a:effectLst/>
          </c:spPr>
          <c:cat>
            <c:multiLvlStrRef>
              <c:f>'Nitrate PC'!$Z$1</c:f>
              <c:multiLvlStrCache>
                <c:ptCount val="19"/>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lvl>
                <c:lvl>
                  <c:pt idx="0">
                    <c:v>ACAD1</c:v>
                  </c:pt>
                </c:lvl>
              </c:multiLvlStrCache>
            </c:multiLvlStrRef>
          </c:cat>
          <c:val>
            <c:numRef>
              <c:f>'Nitrate PC'!$Z$1</c:f>
              <c:numCache>
                <c:formatCode>General</c:formatCode>
                <c:ptCount val="19"/>
                <c:pt idx="0">
                  <c:v>7.4445369999999995</c:v>
                </c:pt>
                <c:pt idx="1">
                  <c:v>4.9451376166666661</c:v>
                </c:pt>
                <c:pt idx="2">
                  <c:v>6.4617799999999983</c:v>
                </c:pt>
                <c:pt idx="3">
                  <c:v>4.0681458333333342</c:v>
                </c:pt>
                <c:pt idx="4">
                  <c:v>5.7139921999999999</c:v>
                </c:pt>
                <c:pt idx="5">
                  <c:v>3.3762438833333328</c:v>
                </c:pt>
                <c:pt idx="6">
                  <c:v>6.6610125000000009</c:v>
                </c:pt>
                <c:pt idx="7">
                  <c:v>4.3166199999999995</c:v>
                </c:pt>
                <c:pt idx="8">
                  <c:v>2.8784697500000003</c:v>
                </c:pt>
                <c:pt idx="9">
                  <c:v>2.9322897833333323</c:v>
                </c:pt>
                <c:pt idx="10">
                  <c:v>2.8853654166666671</c:v>
                </c:pt>
                <c:pt idx="11">
                  <c:v>2.566602033333333</c:v>
                </c:pt>
                <c:pt idx="12">
                  <c:v>3.6473324500000013</c:v>
                </c:pt>
                <c:pt idx="13">
                  <c:v>3.213958568840579</c:v>
                </c:pt>
                <c:pt idx="14">
                  <c:v>4.731722065217391</c:v>
                </c:pt>
                <c:pt idx="15">
                  <c:v>4.6713096376811594</c:v>
                </c:pt>
                <c:pt idx="16">
                  <c:v>4.1469145833333325</c:v>
                </c:pt>
                <c:pt idx="17">
                  <c:v>4.4677161413043489</c:v>
                </c:pt>
                <c:pt idx="18">
                  <c:v>4.7668352964426877</c:v>
                </c:pt>
              </c:numCache>
            </c:numRef>
          </c:val>
          <c:extLst>
            <c:ext xmlns:c16="http://schemas.microsoft.com/office/drawing/2014/chart" uri="{C3380CC4-5D6E-409C-BE32-E72D297353CC}">
              <c16:uniqueId val="{00000001-9434-493A-8FD2-7CF6E82827A1}"/>
            </c:ext>
          </c:extLst>
        </c:ser>
        <c:dLbls>
          <c:showLegendKey val="0"/>
          <c:showVal val="0"/>
          <c:showCatName val="0"/>
          <c:showSerName val="0"/>
          <c:showPercent val="0"/>
          <c:showBubbleSize val="0"/>
        </c:dLbls>
        <c:axId val="917915856"/>
        <c:axId val="917935408"/>
      </c:areaChart>
      <c:lineChart>
        <c:grouping val="standard"/>
        <c:varyColors val="0"/>
        <c:ser>
          <c:idx val="2"/>
          <c:order val="2"/>
          <c:tx>
            <c:strRef>
              <c:f>'Nitrate PC'!$Z$1</c:f>
              <c:strCache>
                <c:ptCount val="1"/>
                <c:pt idx="0">
                  <c:v>Natural - Best</c:v>
                </c:pt>
              </c:strCache>
            </c:strRef>
          </c:tx>
          <c:spPr>
            <a:ln w="28575" cap="rnd">
              <a:solidFill>
                <a:srgbClr val="FF0000"/>
              </a:solidFill>
              <a:round/>
            </a:ln>
            <a:effectLst/>
          </c:spPr>
          <c:marker>
            <c:symbol val="none"/>
          </c:marker>
          <c:cat>
            <c:multiLvlStrRef>
              <c:f>'Nitrate PC'!$Z$1</c:f>
              <c:multiLvlStrCache>
                <c:ptCount val="19"/>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lvl>
                <c:lvl>
                  <c:pt idx="0">
                    <c:v>ACAD1</c:v>
                  </c:pt>
                </c:lvl>
              </c:multiLvlStrCache>
            </c:multiLvlStrRef>
          </c:cat>
          <c:val>
            <c:numRef>
              <c:f>'Nitrate PC'!$Z$1</c:f>
              <c:numCache>
                <c:formatCode>General</c:formatCode>
                <c:ptCount val="19"/>
                <c:pt idx="0">
                  <c:v>0.27296902000000001</c:v>
                </c:pt>
                <c:pt idx="1">
                  <c:v>0.27296902000000001</c:v>
                </c:pt>
                <c:pt idx="2">
                  <c:v>0.27296902000000001</c:v>
                </c:pt>
                <c:pt idx="3">
                  <c:v>0.27296902000000001</c:v>
                </c:pt>
                <c:pt idx="4">
                  <c:v>0.27296902000000001</c:v>
                </c:pt>
                <c:pt idx="5">
                  <c:v>0.27296902000000001</c:v>
                </c:pt>
                <c:pt idx="6">
                  <c:v>0.27296902000000001</c:v>
                </c:pt>
                <c:pt idx="7">
                  <c:v>0.27296902000000001</c:v>
                </c:pt>
                <c:pt idx="8">
                  <c:v>0.27296902000000001</c:v>
                </c:pt>
                <c:pt idx="9">
                  <c:v>0.27296902000000001</c:v>
                </c:pt>
                <c:pt idx="10">
                  <c:v>0.27296902000000001</c:v>
                </c:pt>
                <c:pt idx="11">
                  <c:v>0.27296902000000001</c:v>
                </c:pt>
                <c:pt idx="12">
                  <c:v>0.27296902000000001</c:v>
                </c:pt>
                <c:pt idx="13">
                  <c:v>0.27296902000000001</c:v>
                </c:pt>
                <c:pt idx="14">
                  <c:v>0.27296902000000001</c:v>
                </c:pt>
                <c:pt idx="15">
                  <c:v>0.27296902000000001</c:v>
                </c:pt>
                <c:pt idx="16">
                  <c:v>0.27296902000000001</c:v>
                </c:pt>
                <c:pt idx="17">
                  <c:v>0.27296902000000001</c:v>
                </c:pt>
                <c:pt idx="18">
                  <c:v>0.27296902000000001</c:v>
                </c:pt>
              </c:numCache>
            </c:numRef>
          </c:val>
          <c:smooth val="0"/>
          <c:extLst>
            <c:ext xmlns:c16="http://schemas.microsoft.com/office/drawing/2014/chart" uri="{C3380CC4-5D6E-409C-BE32-E72D297353CC}">
              <c16:uniqueId val="{00000002-9434-493A-8FD2-7CF6E82827A1}"/>
            </c:ext>
          </c:extLst>
        </c:ser>
        <c:ser>
          <c:idx val="3"/>
          <c:order val="3"/>
          <c:tx>
            <c:strRef>
              <c:f>'Nitrate PC'!$Z$1</c:f>
              <c:strCache>
                <c:ptCount val="1"/>
                <c:pt idx="0">
                  <c:v> Natural Routine - Most Impaired</c:v>
                </c:pt>
              </c:strCache>
            </c:strRef>
          </c:tx>
          <c:spPr>
            <a:ln w="28575" cap="rnd">
              <a:solidFill>
                <a:srgbClr val="7030A0"/>
              </a:solidFill>
              <a:round/>
            </a:ln>
            <a:effectLst/>
          </c:spPr>
          <c:marker>
            <c:symbol val="none"/>
          </c:marker>
          <c:cat>
            <c:multiLvlStrRef>
              <c:f>'Nitrate PC'!$Z$1</c:f>
              <c:multiLvlStrCache>
                <c:ptCount val="19"/>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lvl>
                <c:lvl>
                  <c:pt idx="0">
                    <c:v>ACAD1</c:v>
                  </c:pt>
                </c:lvl>
              </c:multiLvlStrCache>
            </c:multiLvlStrRef>
          </c:cat>
          <c:val>
            <c:numRef>
              <c:f>'Nitrate PC'!$Z$1</c:f>
              <c:numCache>
                <c:formatCode>General</c:formatCode>
                <c:ptCount val="19"/>
                <c:pt idx="0">
                  <c:v>1.6277000623</c:v>
                </c:pt>
                <c:pt idx="1">
                  <c:v>1.6277000623</c:v>
                </c:pt>
                <c:pt idx="2">
                  <c:v>1.6277000623</c:v>
                </c:pt>
                <c:pt idx="3">
                  <c:v>1.6277000623</c:v>
                </c:pt>
                <c:pt idx="4">
                  <c:v>1.6277000623</c:v>
                </c:pt>
                <c:pt idx="5">
                  <c:v>1.6277000623</c:v>
                </c:pt>
                <c:pt idx="6">
                  <c:v>1.6277000623</c:v>
                </c:pt>
                <c:pt idx="7">
                  <c:v>1.6277000623</c:v>
                </c:pt>
                <c:pt idx="8">
                  <c:v>1.6277000623</c:v>
                </c:pt>
                <c:pt idx="9">
                  <c:v>1.6277000623</c:v>
                </c:pt>
                <c:pt idx="10">
                  <c:v>1.6277000623</c:v>
                </c:pt>
                <c:pt idx="11">
                  <c:v>1.6277000623</c:v>
                </c:pt>
                <c:pt idx="12">
                  <c:v>1.6277000623</c:v>
                </c:pt>
                <c:pt idx="13">
                  <c:v>1.6277000623</c:v>
                </c:pt>
                <c:pt idx="14">
                  <c:v>1.6277000623</c:v>
                </c:pt>
                <c:pt idx="15">
                  <c:v>1.6277000623</c:v>
                </c:pt>
                <c:pt idx="16">
                  <c:v>1.6277000623</c:v>
                </c:pt>
                <c:pt idx="17">
                  <c:v>1.6277000623</c:v>
                </c:pt>
                <c:pt idx="18">
                  <c:v>1.6277000623</c:v>
                </c:pt>
              </c:numCache>
            </c:numRef>
          </c:val>
          <c:smooth val="0"/>
          <c:extLst>
            <c:ext xmlns:c16="http://schemas.microsoft.com/office/drawing/2014/chart" uri="{C3380CC4-5D6E-409C-BE32-E72D297353CC}">
              <c16:uniqueId val="{00000000-EF92-40B2-A993-D9AB9A59C9CD}"/>
            </c:ext>
          </c:extLst>
        </c:ser>
        <c:dLbls>
          <c:showLegendKey val="0"/>
          <c:showVal val="0"/>
          <c:showCatName val="0"/>
          <c:showSerName val="0"/>
          <c:showPercent val="0"/>
          <c:showBubbleSize val="0"/>
        </c:dLbls>
        <c:marker val="1"/>
        <c:smooth val="0"/>
        <c:axId val="917915856"/>
        <c:axId val="917935408"/>
      </c:lineChart>
      <c:catAx>
        <c:axId val="917915856"/>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917935408"/>
        <c:crosses val="autoZero"/>
        <c:auto val="0"/>
        <c:lblAlgn val="ctr"/>
        <c:lblOffset val="100"/>
        <c:noMultiLvlLbl val="0"/>
      </c:catAx>
      <c:valAx>
        <c:axId val="917935408"/>
        <c:scaling>
          <c:orientation val="minMax"/>
          <c:max val="3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1"/>
                  <a:t>Extinction (Mm-1)</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7915856"/>
        <c:crosses val="autoZero"/>
        <c:crossBetween val="between"/>
      </c:valAx>
      <c:spPr>
        <a:noFill/>
        <a:ln>
          <a:noFill/>
        </a:ln>
        <a:effectLst/>
      </c:spPr>
    </c:plotArea>
    <c:legend>
      <c:legendPos val="r"/>
      <c:legendEntry>
        <c:idx val="1"/>
        <c:delete val="1"/>
      </c:legendEntry>
      <c:layout>
        <c:manualLayout>
          <c:xMode val="edge"/>
          <c:yMode val="edge"/>
          <c:x val="0.57418793707833493"/>
          <c:y val="9.9368572780861406E-2"/>
          <c:w val="0.27954781659004035"/>
          <c:h val="0.20766103007615852"/>
        </c:manualLayout>
      </c:layout>
      <c:overlay val="1"/>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[5. MANE-VU 2000-21 sites constituents analysis 2nd SIP 01-24-23.xlsx]OMC-LAC PT!PivotTable2</c:name>
    <c:fmtId val="4"/>
  </c:pivotSource>
  <c:chart>
    <c:title>
      <c:tx>
        <c:strRef>
          <c:f>'OMC-LAC PC'!$Z$1</c:f>
          <c:strCache>
            <c:ptCount val="1"/>
            <c:pt idx="0">
              <c:v>OMC+LAC at ACAD1</c:v>
            </c:pt>
          </c:strCache>
        </c:strRef>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tx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FFFF6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tx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tx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solidFill>
              <a:srgbClr val="FF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solidFill>
              <a:schemeClr val="tx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ln w="28575" cap="rnd">
            <a:solidFill>
              <a:schemeClr val="tx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no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no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areaChart>
        <c:grouping val="stacked"/>
        <c:varyColors val="0"/>
        <c:ser>
          <c:idx val="0"/>
          <c:order val="0"/>
          <c:tx>
            <c:strRef>
              <c:f>'OMC-LAC PC'!$Z$1</c:f>
              <c:strCache>
                <c:ptCount val="1"/>
                <c:pt idx="0">
                  <c:v>Sum of Low Organic Carbon Mass Extinction (Mm-1)</c:v>
                </c:pt>
              </c:strCache>
            </c:strRef>
          </c:tx>
          <c:spPr>
            <a:noFill/>
            <a:ln>
              <a:noFill/>
            </a:ln>
            <a:effectLst/>
          </c:spPr>
          <c:cat>
            <c:multiLvlStrRef>
              <c:f>'OMC-LAC PC'!$Z$1</c:f>
              <c:multiLvlStrCache>
                <c:ptCount val="19"/>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lvl>
                <c:lvl>
                  <c:pt idx="0">
                    <c:v>ACAD1</c:v>
                  </c:pt>
                </c:lvl>
              </c:multiLvlStrCache>
            </c:multiLvlStrRef>
          </c:cat>
          <c:val>
            <c:numRef>
              <c:f>'OMC-LAC PC'!$Z$1</c:f>
              <c:numCache>
                <c:formatCode>General</c:formatCode>
                <c:ptCount val="19"/>
                <c:pt idx="0">
                  <c:v>2.2072560000000001</c:v>
                </c:pt>
                <c:pt idx="1">
                  <c:v>1.8168150000000003</c:v>
                </c:pt>
                <c:pt idx="2">
                  <c:v>2.4589991666666662</c:v>
                </c:pt>
                <c:pt idx="3">
                  <c:v>2.0936791666666665</c:v>
                </c:pt>
                <c:pt idx="4">
                  <c:v>2.6046212500000001</c:v>
                </c:pt>
                <c:pt idx="5">
                  <c:v>1.8037729166666665</c:v>
                </c:pt>
                <c:pt idx="6">
                  <c:v>2.0078416666666663</c:v>
                </c:pt>
                <c:pt idx="7">
                  <c:v>2.3376916666666663</c:v>
                </c:pt>
                <c:pt idx="8">
                  <c:v>1.9764079166666668</c:v>
                </c:pt>
                <c:pt idx="9">
                  <c:v>1.5386983333333335</c:v>
                </c:pt>
                <c:pt idx="10">
                  <c:v>1.69224375</c:v>
                </c:pt>
                <c:pt idx="11">
                  <c:v>1.8658025</c:v>
                </c:pt>
                <c:pt idx="12">
                  <c:v>2.0322162500000003</c:v>
                </c:pt>
                <c:pt idx="13">
                  <c:v>1.2330973913043481</c:v>
                </c:pt>
                <c:pt idx="14">
                  <c:v>1.5714595652173908</c:v>
                </c:pt>
                <c:pt idx="15">
                  <c:v>1.4612521739130435</c:v>
                </c:pt>
                <c:pt idx="16">
                  <c:v>1.5918533333333336</c:v>
                </c:pt>
                <c:pt idx="17">
                  <c:v>2.3468630434782609</c:v>
                </c:pt>
                <c:pt idx="18">
                  <c:v>1.4215304545454546</c:v>
                </c:pt>
              </c:numCache>
            </c:numRef>
          </c:val>
          <c:extLst>
            <c:ext xmlns:c16="http://schemas.microsoft.com/office/drawing/2014/chart" uri="{C3380CC4-5D6E-409C-BE32-E72D297353CC}">
              <c16:uniqueId val="{00000000-4222-4C1C-9FBE-E94DFFB800B4}"/>
            </c:ext>
          </c:extLst>
        </c:ser>
        <c:ser>
          <c:idx val="1"/>
          <c:order val="1"/>
          <c:tx>
            <c:strRef>
              <c:f>'OMC-LAC PC'!$Z$1</c:f>
              <c:strCache>
                <c:ptCount val="1"/>
                <c:pt idx="0">
                  <c:v>Sum of Low Light Absorbing Carbon Extinction (Mm-1)</c:v>
                </c:pt>
              </c:strCache>
            </c:strRef>
          </c:tx>
          <c:spPr>
            <a:noFill/>
            <a:ln w="25400">
              <a:noFill/>
            </a:ln>
            <a:effectLst/>
          </c:spPr>
          <c:cat>
            <c:multiLvlStrRef>
              <c:f>'OMC-LAC PC'!$Z$1</c:f>
              <c:multiLvlStrCache>
                <c:ptCount val="19"/>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lvl>
                <c:lvl>
                  <c:pt idx="0">
                    <c:v>ACAD1</c:v>
                  </c:pt>
                </c:lvl>
              </c:multiLvlStrCache>
            </c:multiLvlStrRef>
          </c:cat>
          <c:val>
            <c:numRef>
              <c:f>'OMC-LAC PC'!$Z$1</c:f>
              <c:numCache>
                <c:formatCode>General</c:formatCode>
                <c:ptCount val="19"/>
                <c:pt idx="0">
                  <c:v>1.0976999999999999</c:v>
                </c:pt>
                <c:pt idx="1">
                  <c:v>0.85883333333333345</c:v>
                </c:pt>
                <c:pt idx="2">
                  <c:v>0.85629166666666678</c:v>
                </c:pt>
                <c:pt idx="3">
                  <c:v>0.78250000000000008</c:v>
                </c:pt>
                <c:pt idx="4">
                  <c:v>0.75229166666666669</c:v>
                </c:pt>
                <c:pt idx="5">
                  <c:v>0.77504166666666663</c:v>
                </c:pt>
                <c:pt idx="6">
                  <c:v>0.90633333333333344</c:v>
                </c:pt>
                <c:pt idx="7">
                  <c:v>0.76333333333333331</c:v>
                </c:pt>
                <c:pt idx="8">
                  <c:v>0.57162499999999994</c:v>
                </c:pt>
                <c:pt idx="9">
                  <c:v>0.46162499999999995</c:v>
                </c:pt>
                <c:pt idx="10">
                  <c:v>0.50037500000000001</c:v>
                </c:pt>
                <c:pt idx="11">
                  <c:v>0.54200000000000004</c:v>
                </c:pt>
                <c:pt idx="12">
                  <c:v>0.61175000000000013</c:v>
                </c:pt>
                <c:pt idx="13">
                  <c:v>0.30734782608695649</c:v>
                </c:pt>
                <c:pt idx="14">
                  <c:v>0.36700000000000005</c:v>
                </c:pt>
                <c:pt idx="15">
                  <c:v>0.24839999999999998</c:v>
                </c:pt>
                <c:pt idx="16">
                  <c:v>0.35224166666666662</c:v>
                </c:pt>
                <c:pt idx="17">
                  <c:v>0.6753217391304347</c:v>
                </c:pt>
                <c:pt idx="18">
                  <c:v>0.50643636363636346</c:v>
                </c:pt>
              </c:numCache>
            </c:numRef>
          </c:val>
          <c:extLst>
            <c:ext xmlns:c16="http://schemas.microsoft.com/office/drawing/2014/chart" uri="{C3380CC4-5D6E-409C-BE32-E72D297353CC}">
              <c16:uniqueId val="{00000001-4222-4C1C-9FBE-E94DFFB800B4}"/>
            </c:ext>
          </c:extLst>
        </c:ser>
        <c:ser>
          <c:idx val="2"/>
          <c:order val="2"/>
          <c:tx>
            <c:strRef>
              <c:f>'OMC-LAC PC'!$Z$1</c:f>
              <c:strCache>
                <c:ptCount val="1"/>
                <c:pt idx="0">
                  <c:v>Observed - OCM</c:v>
                </c:pt>
              </c:strCache>
            </c:strRef>
          </c:tx>
          <c:spPr>
            <a:solidFill>
              <a:schemeClr val="accent6"/>
            </a:solidFill>
            <a:ln>
              <a:noFill/>
            </a:ln>
            <a:effectLst/>
          </c:spPr>
          <c:cat>
            <c:multiLvlStrRef>
              <c:f>'OMC-LAC PC'!$Z$1</c:f>
              <c:multiLvlStrCache>
                <c:ptCount val="19"/>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lvl>
                <c:lvl>
                  <c:pt idx="0">
                    <c:v>ACAD1</c:v>
                  </c:pt>
                </c:lvl>
              </c:multiLvlStrCache>
            </c:multiLvlStrRef>
          </c:cat>
          <c:val>
            <c:numRef>
              <c:f>'OMC-LAC PC'!$Z$1</c:f>
              <c:numCache>
                <c:formatCode>General</c:formatCode>
                <c:ptCount val="19"/>
                <c:pt idx="0">
                  <c:v>5.0894906666666673</c:v>
                </c:pt>
                <c:pt idx="1">
                  <c:v>8.0189318000000007</c:v>
                </c:pt>
                <c:pt idx="2">
                  <c:v>6.8706308333333315</c:v>
                </c:pt>
                <c:pt idx="3">
                  <c:v>8.2773875000000015</c:v>
                </c:pt>
                <c:pt idx="4">
                  <c:v>4.6509007500000017</c:v>
                </c:pt>
                <c:pt idx="5">
                  <c:v>5.2198922833333361</c:v>
                </c:pt>
                <c:pt idx="6">
                  <c:v>5.0760833333333331</c:v>
                </c:pt>
                <c:pt idx="7">
                  <c:v>5.5894524999999993</c:v>
                </c:pt>
                <c:pt idx="8">
                  <c:v>4.8084668833333328</c:v>
                </c:pt>
                <c:pt idx="9">
                  <c:v>4.0005336666666658</c:v>
                </c:pt>
                <c:pt idx="10">
                  <c:v>6.2057866666666648</c:v>
                </c:pt>
                <c:pt idx="11">
                  <c:v>5.1591603000000008</c:v>
                </c:pt>
                <c:pt idx="12">
                  <c:v>3.763340949999999</c:v>
                </c:pt>
                <c:pt idx="13">
                  <c:v>3.5593438586956525</c:v>
                </c:pt>
                <c:pt idx="14">
                  <c:v>3.8163233514492756</c:v>
                </c:pt>
                <c:pt idx="15">
                  <c:v>6.2375503260869554</c:v>
                </c:pt>
                <c:pt idx="16">
                  <c:v>4.1086516666666659</c:v>
                </c:pt>
                <c:pt idx="17">
                  <c:v>4.6741198731884062</c:v>
                </c:pt>
                <c:pt idx="18">
                  <c:v>3.578879110671938</c:v>
                </c:pt>
              </c:numCache>
            </c:numRef>
          </c:val>
          <c:extLst>
            <c:ext xmlns:c16="http://schemas.microsoft.com/office/drawing/2014/chart" uri="{C3380CC4-5D6E-409C-BE32-E72D297353CC}">
              <c16:uniqueId val="{00000002-4222-4C1C-9FBE-E94DFFB800B4}"/>
            </c:ext>
          </c:extLst>
        </c:ser>
        <c:ser>
          <c:idx val="3"/>
          <c:order val="3"/>
          <c:tx>
            <c:strRef>
              <c:f>'OMC-LAC PC'!$Z$1</c:f>
              <c:strCache>
                <c:ptCount val="1"/>
                <c:pt idx="0">
                  <c:v>Observed - LAC</c:v>
                </c:pt>
              </c:strCache>
            </c:strRef>
          </c:tx>
          <c:spPr>
            <a:solidFill>
              <a:schemeClr val="accent3"/>
            </a:solidFill>
            <a:ln>
              <a:noFill/>
            </a:ln>
            <a:effectLst/>
          </c:spPr>
          <c:cat>
            <c:multiLvlStrRef>
              <c:f>'OMC-LAC PC'!$Z$1</c:f>
              <c:multiLvlStrCache>
                <c:ptCount val="19"/>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lvl>
                <c:lvl>
                  <c:pt idx="0">
                    <c:v>ACAD1</c:v>
                  </c:pt>
                </c:lvl>
              </c:multiLvlStrCache>
            </c:multiLvlStrRef>
          </c:cat>
          <c:val>
            <c:numRef>
              <c:f>'OMC-LAC PC'!$Z$1</c:f>
              <c:numCache>
                <c:formatCode>General</c:formatCode>
                <c:ptCount val="19"/>
                <c:pt idx="0">
                  <c:v>3.0543476190476193</c:v>
                </c:pt>
                <c:pt idx="1">
                  <c:v>3.1816866666666663</c:v>
                </c:pt>
                <c:pt idx="2">
                  <c:v>2.8668283333333333</c:v>
                </c:pt>
                <c:pt idx="3">
                  <c:v>3.5040833333333326</c:v>
                </c:pt>
                <c:pt idx="4">
                  <c:v>2.5275083333333335</c:v>
                </c:pt>
                <c:pt idx="5">
                  <c:v>2.9499183333333328</c:v>
                </c:pt>
                <c:pt idx="6">
                  <c:v>2.6266666666666674</c:v>
                </c:pt>
                <c:pt idx="7">
                  <c:v>2.4986250000000005</c:v>
                </c:pt>
                <c:pt idx="8">
                  <c:v>1.6972549999999997</c:v>
                </c:pt>
                <c:pt idx="9">
                  <c:v>1.7787749999999998</c:v>
                </c:pt>
                <c:pt idx="10">
                  <c:v>1.9848333333333339</c:v>
                </c:pt>
                <c:pt idx="11">
                  <c:v>1.9193520000000002</c:v>
                </c:pt>
                <c:pt idx="12">
                  <c:v>1.3975699999999995</c:v>
                </c:pt>
                <c:pt idx="13">
                  <c:v>1.5926938405797102</c:v>
                </c:pt>
                <c:pt idx="14">
                  <c:v>1.5183333333333342</c:v>
                </c:pt>
                <c:pt idx="15">
                  <c:v>1.7858958333333328</c:v>
                </c:pt>
                <c:pt idx="16">
                  <c:v>1.2025083333333337</c:v>
                </c:pt>
                <c:pt idx="17">
                  <c:v>1.0740990942028987</c:v>
                </c:pt>
                <c:pt idx="18">
                  <c:v>1.433850592885376</c:v>
                </c:pt>
              </c:numCache>
            </c:numRef>
          </c:val>
          <c:extLst>
            <c:ext xmlns:c16="http://schemas.microsoft.com/office/drawing/2014/chart" uri="{C3380CC4-5D6E-409C-BE32-E72D297353CC}">
              <c16:uniqueId val="{00000007-4222-4C1C-9FBE-E94DFFB800B4}"/>
            </c:ext>
          </c:extLst>
        </c:ser>
        <c:dLbls>
          <c:showLegendKey val="0"/>
          <c:showVal val="0"/>
          <c:showCatName val="0"/>
          <c:showSerName val="0"/>
          <c:showPercent val="0"/>
          <c:showBubbleSize val="0"/>
        </c:dLbls>
        <c:axId val="917915856"/>
        <c:axId val="917935408"/>
      </c:areaChart>
      <c:lineChart>
        <c:grouping val="standard"/>
        <c:varyColors val="0"/>
        <c:ser>
          <c:idx val="4"/>
          <c:order val="4"/>
          <c:tx>
            <c:strRef>
              <c:f>'OMC-LAC PC'!$Z$1</c:f>
              <c:strCache>
                <c:ptCount val="1"/>
                <c:pt idx="0">
                  <c:v>Natural (OMC-LAC) Best</c:v>
                </c:pt>
              </c:strCache>
            </c:strRef>
          </c:tx>
          <c:spPr>
            <a:ln w="28575" cap="rnd">
              <a:solidFill>
                <a:srgbClr val="FF0000"/>
              </a:solidFill>
              <a:round/>
            </a:ln>
            <a:effectLst/>
          </c:spPr>
          <c:marker>
            <c:symbol val="none"/>
          </c:marker>
          <c:cat>
            <c:multiLvlStrRef>
              <c:f>'OMC-LAC PC'!$Z$1</c:f>
              <c:multiLvlStrCache>
                <c:ptCount val="19"/>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lvl>
                <c:lvl>
                  <c:pt idx="0">
                    <c:v>ACAD1</c:v>
                  </c:pt>
                </c:lvl>
              </c:multiLvlStrCache>
            </c:multiLvlStrRef>
          </c:cat>
          <c:val>
            <c:numRef>
              <c:f>'OMC-LAC PC'!$Z$1</c:f>
              <c:numCache>
                <c:formatCode>General</c:formatCode>
                <c:ptCount val="19"/>
                <c:pt idx="0">
                  <c:v>2.0840073419999996</c:v>
                </c:pt>
                <c:pt idx="1">
                  <c:v>2.0840073419999996</c:v>
                </c:pt>
                <c:pt idx="2">
                  <c:v>2.0840073419999996</c:v>
                </c:pt>
                <c:pt idx="3">
                  <c:v>2.0840073419999996</c:v>
                </c:pt>
                <c:pt idx="4">
                  <c:v>2.0840073419999996</c:v>
                </c:pt>
                <c:pt idx="5">
                  <c:v>2.0840073419999996</c:v>
                </c:pt>
                <c:pt idx="6">
                  <c:v>2.0840073419999996</c:v>
                </c:pt>
                <c:pt idx="7">
                  <c:v>2.0840073419999996</c:v>
                </c:pt>
                <c:pt idx="8">
                  <c:v>2.0840073419999996</c:v>
                </c:pt>
                <c:pt idx="9">
                  <c:v>2.0840073419999996</c:v>
                </c:pt>
                <c:pt idx="10">
                  <c:v>2.0840073419999996</c:v>
                </c:pt>
                <c:pt idx="11">
                  <c:v>2.0840073419999996</c:v>
                </c:pt>
                <c:pt idx="12">
                  <c:v>2.0840073419999996</c:v>
                </c:pt>
                <c:pt idx="13">
                  <c:v>2.0840073419999996</c:v>
                </c:pt>
                <c:pt idx="14">
                  <c:v>2.0840073419999996</c:v>
                </c:pt>
                <c:pt idx="15">
                  <c:v>2.0840073419999996</c:v>
                </c:pt>
                <c:pt idx="16">
                  <c:v>2.0840073419999996</c:v>
                </c:pt>
                <c:pt idx="17">
                  <c:v>2.0840073419999996</c:v>
                </c:pt>
                <c:pt idx="18">
                  <c:v>2.0840073419999996</c:v>
                </c:pt>
              </c:numCache>
            </c:numRef>
          </c:val>
          <c:smooth val="0"/>
          <c:extLst>
            <c:ext xmlns:c16="http://schemas.microsoft.com/office/drawing/2014/chart" uri="{C3380CC4-5D6E-409C-BE32-E72D297353CC}">
              <c16:uniqueId val="{00000000-1A02-4B8B-B45C-C8A808873407}"/>
            </c:ext>
          </c:extLst>
        </c:ser>
        <c:ser>
          <c:idx val="5"/>
          <c:order val="5"/>
          <c:tx>
            <c:strRef>
              <c:f>'OMC-LAC PC'!$Z$1</c:f>
              <c:strCache>
                <c:ptCount val="1"/>
                <c:pt idx="0">
                  <c:v> Natural Routine + Episodic (OMC+LAC) - Most Impaired</c:v>
                </c:pt>
              </c:strCache>
            </c:strRef>
          </c:tx>
          <c:spPr>
            <a:ln w="28575" cap="rnd">
              <a:solidFill>
                <a:schemeClr val="tx1"/>
              </a:solidFill>
              <a:round/>
            </a:ln>
            <a:effectLst/>
          </c:spPr>
          <c:marker>
            <c:symbol val="none"/>
          </c:marker>
          <c:cat>
            <c:multiLvlStrRef>
              <c:f>'OMC-LAC PC'!$Z$1</c:f>
              <c:multiLvlStrCache>
                <c:ptCount val="19"/>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lvl>
                <c:lvl>
                  <c:pt idx="0">
                    <c:v>ACAD1</c:v>
                  </c:pt>
                </c:lvl>
              </c:multiLvlStrCache>
            </c:multiLvlStrRef>
          </c:cat>
          <c:val>
            <c:numRef>
              <c:f>'OMC-LAC PC'!$Z$1</c:f>
              <c:numCache>
                <c:formatCode>General</c:formatCode>
                <c:ptCount val="19"/>
                <c:pt idx="0">
                  <c:v>8.2002075971000004</c:v>
                </c:pt>
                <c:pt idx="1">
                  <c:v>8.2002075971000004</c:v>
                </c:pt>
                <c:pt idx="2">
                  <c:v>8.2002075971000004</c:v>
                </c:pt>
                <c:pt idx="3">
                  <c:v>8.2002075971000004</c:v>
                </c:pt>
                <c:pt idx="4">
                  <c:v>8.2002075971000004</c:v>
                </c:pt>
                <c:pt idx="5">
                  <c:v>8.2002075971000004</c:v>
                </c:pt>
                <c:pt idx="6">
                  <c:v>8.2002075971000004</c:v>
                </c:pt>
                <c:pt idx="7">
                  <c:v>8.2002075971000004</c:v>
                </c:pt>
                <c:pt idx="8">
                  <c:v>8.2002075971000004</c:v>
                </c:pt>
                <c:pt idx="9">
                  <c:v>8.2002075971000004</c:v>
                </c:pt>
                <c:pt idx="10">
                  <c:v>8.2002075971000004</c:v>
                </c:pt>
                <c:pt idx="11">
                  <c:v>8.2002075971000004</c:v>
                </c:pt>
                <c:pt idx="12">
                  <c:v>8.2002075971000004</c:v>
                </c:pt>
                <c:pt idx="13">
                  <c:v>8.2002075971000004</c:v>
                </c:pt>
                <c:pt idx="14">
                  <c:v>8.2002075971000004</c:v>
                </c:pt>
                <c:pt idx="15">
                  <c:v>8.2002075971000004</c:v>
                </c:pt>
                <c:pt idx="16">
                  <c:v>8.2002075971000004</c:v>
                </c:pt>
                <c:pt idx="17">
                  <c:v>8.2002075971000004</c:v>
                </c:pt>
                <c:pt idx="18">
                  <c:v>8.2002075971000004</c:v>
                </c:pt>
              </c:numCache>
            </c:numRef>
          </c:val>
          <c:smooth val="0"/>
          <c:extLst>
            <c:ext xmlns:c16="http://schemas.microsoft.com/office/drawing/2014/chart" uri="{C3380CC4-5D6E-409C-BE32-E72D297353CC}">
              <c16:uniqueId val="{00000001-1A02-4B8B-B45C-C8A808873407}"/>
            </c:ext>
          </c:extLst>
        </c:ser>
        <c:dLbls>
          <c:showLegendKey val="0"/>
          <c:showVal val="0"/>
          <c:showCatName val="0"/>
          <c:showSerName val="0"/>
          <c:showPercent val="0"/>
          <c:showBubbleSize val="0"/>
        </c:dLbls>
        <c:marker val="1"/>
        <c:smooth val="0"/>
        <c:axId val="917915856"/>
        <c:axId val="917935408"/>
      </c:lineChart>
      <c:catAx>
        <c:axId val="917915856"/>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917935408"/>
        <c:crosses val="autoZero"/>
        <c:auto val="0"/>
        <c:lblAlgn val="ctr"/>
        <c:lblOffset val="100"/>
        <c:noMultiLvlLbl val="0"/>
      </c:catAx>
      <c:valAx>
        <c:axId val="917935408"/>
        <c:scaling>
          <c:orientation val="minMax"/>
          <c:max val="25"/>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1"/>
                  <a:t>Extinction (Mm-1)</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7915856"/>
        <c:crosses val="autoZero"/>
        <c:crossBetween val="between"/>
      </c:valAx>
      <c:spPr>
        <a:noFill/>
        <a:ln>
          <a:noFill/>
        </a:ln>
        <a:effectLst/>
      </c:spPr>
    </c:plotArea>
    <c:legend>
      <c:legendPos val="r"/>
      <c:legendEntry>
        <c:idx val="2"/>
        <c:delete val="1"/>
      </c:legendEntry>
      <c:legendEntry>
        <c:idx val="3"/>
        <c:delete val="1"/>
      </c:legendEntry>
      <c:layout>
        <c:manualLayout>
          <c:xMode val="edge"/>
          <c:yMode val="edge"/>
          <c:x val="0.68940046504254082"/>
          <c:y val="6.4723979174734284E-3"/>
          <c:w val="0.30047076749634477"/>
          <c:h val="0.48818897637795278"/>
        </c:manualLayout>
      </c:layout>
      <c:overlay val="1"/>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[5. MANE-VU 2000-21 sites constituents analysis 2nd SIP 01-24-23.xlsx]CM PT!PivotTable2</c:name>
    <c:fmtId val="3"/>
  </c:pivotSource>
  <c:chart>
    <c:title>
      <c:tx>
        <c:strRef>
          <c:f>'CM PC'!$Z$1</c:f>
          <c:strCache>
            <c:ptCount val="1"/>
            <c:pt idx="0">
              <c:v>CM at ACAD1</c:v>
            </c:pt>
          </c:strCache>
        </c:strRef>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tx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FFFF6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tx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solidFill>
              <a:srgbClr val="FF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no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areaChart>
        <c:grouping val="stacked"/>
        <c:varyColors val="0"/>
        <c:ser>
          <c:idx val="0"/>
          <c:order val="0"/>
          <c:tx>
            <c:strRef>
              <c:f>'CM PC'!$Z$1</c:f>
              <c:strCache>
                <c:ptCount val="1"/>
                <c:pt idx="0">
                  <c:v>Sum of Low Coarse Mass Extinction (Mm-1)</c:v>
                </c:pt>
              </c:strCache>
            </c:strRef>
          </c:tx>
          <c:spPr>
            <a:noFill/>
            <a:ln>
              <a:noFill/>
            </a:ln>
            <a:effectLst/>
          </c:spPr>
          <c:cat>
            <c:multiLvlStrRef>
              <c:f>'CM PC'!$Z$1</c:f>
              <c:multiLvlStrCache>
                <c:ptCount val="19"/>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lvl>
                <c:lvl>
                  <c:pt idx="0">
                    <c:v>ACAD1</c:v>
                  </c:pt>
                </c:lvl>
              </c:multiLvlStrCache>
            </c:multiLvlStrRef>
          </c:cat>
          <c:val>
            <c:numRef>
              <c:f>'CM PC'!$Z$1</c:f>
              <c:numCache>
                <c:formatCode>General</c:formatCode>
                <c:ptCount val="19"/>
                <c:pt idx="0">
                  <c:v>0.67100400000000004</c:v>
                </c:pt>
                <c:pt idx="1">
                  <c:v>0.61083499999999991</c:v>
                </c:pt>
                <c:pt idx="2">
                  <c:v>0.81574708333333346</c:v>
                </c:pt>
                <c:pt idx="3">
                  <c:v>0.61414500000000016</c:v>
                </c:pt>
                <c:pt idx="4">
                  <c:v>0.86631124999999976</c:v>
                </c:pt>
                <c:pt idx="5">
                  <c:v>0.71397708333333332</c:v>
                </c:pt>
                <c:pt idx="6">
                  <c:v>0.81870999999999994</c:v>
                </c:pt>
                <c:pt idx="7">
                  <c:v>0.79590250000000007</c:v>
                </c:pt>
                <c:pt idx="8">
                  <c:v>0.91054416666666682</c:v>
                </c:pt>
                <c:pt idx="9">
                  <c:v>0.98740249999999996</c:v>
                </c:pt>
                <c:pt idx="10">
                  <c:v>0.53502749999999999</c:v>
                </c:pt>
                <c:pt idx="11">
                  <c:v>0.88085749999999985</c:v>
                </c:pt>
                <c:pt idx="12">
                  <c:v>1.0204391666666666</c:v>
                </c:pt>
                <c:pt idx="13">
                  <c:v>0.59550782608695652</c:v>
                </c:pt>
                <c:pt idx="14">
                  <c:v>0.89425304347826096</c:v>
                </c:pt>
                <c:pt idx="15">
                  <c:v>0.80131999999999981</c:v>
                </c:pt>
                <c:pt idx="16">
                  <c:v>0.78413708333333343</c:v>
                </c:pt>
                <c:pt idx="17">
                  <c:v>0.97759608695652178</c:v>
                </c:pt>
                <c:pt idx="18">
                  <c:v>0.78525681818181792</c:v>
                </c:pt>
              </c:numCache>
            </c:numRef>
          </c:val>
          <c:extLst>
            <c:ext xmlns:c16="http://schemas.microsoft.com/office/drawing/2014/chart" uri="{C3380CC4-5D6E-409C-BE32-E72D297353CC}">
              <c16:uniqueId val="{00000000-0995-4874-A262-2AD15ED48FF4}"/>
            </c:ext>
          </c:extLst>
        </c:ser>
        <c:ser>
          <c:idx val="1"/>
          <c:order val="1"/>
          <c:tx>
            <c:strRef>
              <c:f>'CM PC'!$Z$1</c:f>
              <c:strCache>
                <c:ptCount val="1"/>
                <c:pt idx="0">
                  <c:v>Observed</c:v>
                </c:pt>
              </c:strCache>
            </c:strRef>
          </c:tx>
          <c:spPr>
            <a:solidFill>
              <a:schemeClr val="accent3"/>
            </a:solidFill>
            <a:ln w="25400">
              <a:noFill/>
            </a:ln>
            <a:effectLst/>
          </c:spPr>
          <c:cat>
            <c:multiLvlStrRef>
              <c:f>'CM PC'!$Z$1</c:f>
              <c:multiLvlStrCache>
                <c:ptCount val="19"/>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lvl>
                <c:lvl>
                  <c:pt idx="0">
                    <c:v>ACAD1</c:v>
                  </c:pt>
                </c:lvl>
              </c:multiLvlStrCache>
            </c:multiLvlStrRef>
          </c:cat>
          <c:val>
            <c:numRef>
              <c:f>'CM PC'!$Z$1</c:f>
              <c:numCache>
                <c:formatCode>General</c:formatCode>
                <c:ptCount val="19"/>
                <c:pt idx="0">
                  <c:v>1.2317817142857139</c:v>
                </c:pt>
                <c:pt idx="1">
                  <c:v>0.74975700000000012</c:v>
                </c:pt>
                <c:pt idx="2">
                  <c:v>0.65234691666666633</c:v>
                </c:pt>
                <c:pt idx="3">
                  <c:v>0.73301749999999966</c:v>
                </c:pt>
                <c:pt idx="4">
                  <c:v>0.42900355000000012</c:v>
                </c:pt>
                <c:pt idx="5">
                  <c:v>0.50651851666666692</c:v>
                </c:pt>
                <c:pt idx="6">
                  <c:v>1.4209225000000005</c:v>
                </c:pt>
                <c:pt idx="7">
                  <c:v>1.0357849999999997</c:v>
                </c:pt>
                <c:pt idx="8">
                  <c:v>0.99623663333333312</c:v>
                </c:pt>
                <c:pt idx="9">
                  <c:v>0.43722949999999994</c:v>
                </c:pt>
                <c:pt idx="10">
                  <c:v>1.250175416666667</c:v>
                </c:pt>
                <c:pt idx="11">
                  <c:v>1.1615381000000005</c:v>
                </c:pt>
                <c:pt idx="12">
                  <c:v>0.71925163333333297</c:v>
                </c:pt>
                <c:pt idx="13">
                  <c:v>1.2849546739130435</c:v>
                </c:pt>
                <c:pt idx="14">
                  <c:v>1.2891819565217393</c:v>
                </c:pt>
                <c:pt idx="15">
                  <c:v>0.92501583333333315</c:v>
                </c:pt>
                <c:pt idx="16">
                  <c:v>0.94783041666666623</c:v>
                </c:pt>
                <c:pt idx="17">
                  <c:v>1.3339184963768114</c:v>
                </c:pt>
                <c:pt idx="18">
                  <c:v>0.68114318181818223</c:v>
                </c:pt>
              </c:numCache>
            </c:numRef>
          </c:val>
          <c:extLst>
            <c:ext xmlns:c16="http://schemas.microsoft.com/office/drawing/2014/chart" uri="{C3380CC4-5D6E-409C-BE32-E72D297353CC}">
              <c16:uniqueId val="{00000001-0995-4874-A262-2AD15ED48FF4}"/>
            </c:ext>
          </c:extLst>
        </c:ser>
        <c:dLbls>
          <c:showLegendKey val="0"/>
          <c:showVal val="0"/>
          <c:showCatName val="0"/>
          <c:showSerName val="0"/>
          <c:showPercent val="0"/>
          <c:showBubbleSize val="0"/>
        </c:dLbls>
        <c:axId val="917915856"/>
        <c:axId val="917935408"/>
      </c:areaChart>
      <c:lineChart>
        <c:grouping val="standard"/>
        <c:varyColors val="0"/>
        <c:ser>
          <c:idx val="2"/>
          <c:order val="2"/>
          <c:tx>
            <c:strRef>
              <c:f>'CM PC'!$Z$1</c:f>
              <c:strCache>
                <c:ptCount val="1"/>
                <c:pt idx="0">
                  <c:v>Natural Clearest</c:v>
                </c:pt>
              </c:strCache>
            </c:strRef>
          </c:tx>
          <c:spPr>
            <a:ln w="28575" cap="rnd">
              <a:solidFill>
                <a:schemeClr val="accent3"/>
              </a:solidFill>
              <a:round/>
            </a:ln>
            <a:effectLst/>
          </c:spPr>
          <c:marker>
            <c:symbol val="none"/>
          </c:marker>
          <c:cat>
            <c:multiLvlStrRef>
              <c:f>'CM PC'!$Z$1</c:f>
              <c:multiLvlStrCache>
                <c:ptCount val="19"/>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lvl>
                <c:lvl>
                  <c:pt idx="0">
                    <c:v>ACAD1</c:v>
                  </c:pt>
                </c:lvl>
              </c:multiLvlStrCache>
            </c:multiLvlStrRef>
          </c:cat>
          <c:val>
            <c:numRef>
              <c:f>'CM PC'!$Z$1</c:f>
              <c:numCache>
                <c:formatCode>General</c:formatCode>
                <c:ptCount val="19"/>
                <c:pt idx="0">
                  <c:v>0.56367247399999998</c:v>
                </c:pt>
                <c:pt idx="1">
                  <c:v>0.56367247399999998</c:v>
                </c:pt>
                <c:pt idx="2">
                  <c:v>0.56367247399999998</c:v>
                </c:pt>
                <c:pt idx="3">
                  <c:v>0.56367247399999998</c:v>
                </c:pt>
                <c:pt idx="4">
                  <c:v>0.56367247399999998</c:v>
                </c:pt>
                <c:pt idx="5">
                  <c:v>0.56367247399999998</c:v>
                </c:pt>
                <c:pt idx="6">
                  <c:v>0.56367247399999998</c:v>
                </c:pt>
                <c:pt idx="7">
                  <c:v>0.56367247399999998</c:v>
                </c:pt>
                <c:pt idx="8">
                  <c:v>0.56367247399999998</c:v>
                </c:pt>
                <c:pt idx="9">
                  <c:v>0.56367247399999998</c:v>
                </c:pt>
                <c:pt idx="10">
                  <c:v>0.56367247399999998</c:v>
                </c:pt>
                <c:pt idx="11">
                  <c:v>0.56367247399999998</c:v>
                </c:pt>
                <c:pt idx="12">
                  <c:v>0.56367247399999998</c:v>
                </c:pt>
                <c:pt idx="13">
                  <c:v>0.56367247399999998</c:v>
                </c:pt>
                <c:pt idx="14">
                  <c:v>0.56367247399999998</c:v>
                </c:pt>
                <c:pt idx="15">
                  <c:v>0.56367247399999998</c:v>
                </c:pt>
                <c:pt idx="16">
                  <c:v>0.56367247399999998</c:v>
                </c:pt>
                <c:pt idx="17">
                  <c:v>0.56367247399999998</c:v>
                </c:pt>
                <c:pt idx="18">
                  <c:v>0.56367247399999998</c:v>
                </c:pt>
              </c:numCache>
            </c:numRef>
          </c:val>
          <c:smooth val="0"/>
          <c:extLst>
            <c:ext xmlns:c16="http://schemas.microsoft.com/office/drawing/2014/chart" uri="{C3380CC4-5D6E-409C-BE32-E72D297353CC}">
              <c16:uniqueId val="{00000001-3714-4221-9EC4-7A8FCEBEB2F1}"/>
            </c:ext>
          </c:extLst>
        </c:ser>
        <c:ser>
          <c:idx val="3"/>
          <c:order val="3"/>
          <c:tx>
            <c:strRef>
              <c:f>'CM PC'!$Z$1</c:f>
              <c:strCache>
                <c:ptCount val="1"/>
                <c:pt idx="0">
                  <c:v> Natural Routine - Most Impaired</c:v>
                </c:pt>
              </c:strCache>
            </c:strRef>
          </c:tx>
          <c:spPr>
            <a:ln w="28575" cap="rnd">
              <a:solidFill>
                <a:schemeClr val="accent4"/>
              </a:solidFill>
              <a:round/>
            </a:ln>
            <a:effectLst/>
          </c:spPr>
          <c:marker>
            <c:symbol val="none"/>
          </c:marker>
          <c:cat>
            <c:multiLvlStrRef>
              <c:f>'CM PC'!$Z$1</c:f>
              <c:multiLvlStrCache>
                <c:ptCount val="19"/>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lvl>
                <c:lvl>
                  <c:pt idx="0">
                    <c:v>ACAD1</c:v>
                  </c:pt>
                </c:lvl>
              </c:multiLvlStrCache>
            </c:multiLvlStrRef>
          </c:cat>
          <c:val>
            <c:numRef>
              <c:f>'CM PC'!$Z$1</c:f>
              <c:numCache>
                <c:formatCode>General</c:formatCode>
                <c:ptCount val="19"/>
                <c:pt idx="0">
                  <c:v>1.5292142479999999</c:v>
                </c:pt>
                <c:pt idx="1">
                  <c:v>1.5292142479999999</c:v>
                </c:pt>
                <c:pt idx="2">
                  <c:v>1.5292142479999999</c:v>
                </c:pt>
                <c:pt idx="3">
                  <c:v>1.5292142479999999</c:v>
                </c:pt>
                <c:pt idx="4">
                  <c:v>1.5292142479999999</c:v>
                </c:pt>
                <c:pt idx="5">
                  <c:v>1.5292142479999999</c:v>
                </c:pt>
                <c:pt idx="6">
                  <c:v>1.5292142479999999</c:v>
                </c:pt>
                <c:pt idx="7">
                  <c:v>1.5292142479999999</c:v>
                </c:pt>
                <c:pt idx="8">
                  <c:v>1.5292142479999999</c:v>
                </c:pt>
                <c:pt idx="9">
                  <c:v>1.5292142479999999</c:v>
                </c:pt>
                <c:pt idx="10">
                  <c:v>1.5292142479999999</c:v>
                </c:pt>
                <c:pt idx="11">
                  <c:v>1.5292142479999999</c:v>
                </c:pt>
                <c:pt idx="12">
                  <c:v>1.5292142479999999</c:v>
                </c:pt>
                <c:pt idx="13">
                  <c:v>1.5292142479999999</c:v>
                </c:pt>
                <c:pt idx="14">
                  <c:v>1.5292142479999999</c:v>
                </c:pt>
                <c:pt idx="15">
                  <c:v>1.5292142479999999</c:v>
                </c:pt>
                <c:pt idx="16">
                  <c:v>1.5292142479999999</c:v>
                </c:pt>
                <c:pt idx="17">
                  <c:v>1.5292142479999999</c:v>
                </c:pt>
                <c:pt idx="18">
                  <c:v>1.5292142479999999</c:v>
                </c:pt>
              </c:numCache>
            </c:numRef>
          </c:val>
          <c:smooth val="0"/>
          <c:extLst>
            <c:ext xmlns:c16="http://schemas.microsoft.com/office/drawing/2014/chart" uri="{C3380CC4-5D6E-409C-BE32-E72D297353CC}">
              <c16:uniqueId val="{00000004-3714-4221-9EC4-7A8FCEBEB2F1}"/>
            </c:ext>
          </c:extLst>
        </c:ser>
        <c:dLbls>
          <c:showLegendKey val="0"/>
          <c:showVal val="0"/>
          <c:showCatName val="0"/>
          <c:showSerName val="0"/>
          <c:showPercent val="0"/>
          <c:showBubbleSize val="0"/>
        </c:dLbls>
        <c:marker val="1"/>
        <c:smooth val="0"/>
        <c:axId val="917915856"/>
        <c:axId val="917935408"/>
      </c:lineChart>
      <c:catAx>
        <c:axId val="917915856"/>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917935408"/>
        <c:crosses val="autoZero"/>
        <c:auto val="0"/>
        <c:lblAlgn val="ctr"/>
        <c:lblOffset val="100"/>
        <c:noMultiLvlLbl val="0"/>
      </c:catAx>
      <c:valAx>
        <c:axId val="917935408"/>
        <c:scaling>
          <c:orientation val="minMax"/>
          <c:max val="9"/>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1"/>
                  <a:t>Extinction (Mm-1)</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7915856"/>
        <c:crosses val="autoZero"/>
        <c:crossBetween val="between"/>
      </c:valAx>
      <c:spPr>
        <a:noFill/>
        <a:ln>
          <a:noFill/>
        </a:ln>
        <a:effectLst/>
      </c:spPr>
    </c:plotArea>
    <c:legend>
      <c:legendPos val="r"/>
      <c:legendEntry>
        <c:idx val="1"/>
        <c:delete val="1"/>
      </c:legendEntry>
      <c:layout>
        <c:manualLayout>
          <c:xMode val="edge"/>
          <c:yMode val="edge"/>
          <c:x val="0.66255482745864813"/>
          <c:y val="5.8384966223484373E-2"/>
          <c:w val="0.27954781659004035"/>
          <c:h val="0.20766103007615852"/>
        </c:manualLayout>
      </c:layout>
      <c:overlay val="1"/>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502860701989173E-2"/>
          <c:y val="2.4940480192834298E-2"/>
          <c:w val="0.87851857082986995"/>
          <c:h val="0.91684817645204908"/>
        </c:manualLayout>
      </c:layout>
      <c:areaChart>
        <c:grouping val="stacked"/>
        <c:varyColors val="0"/>
        <c:ser>
          <c:idx val="1"/>
          <c:order val="0"/>
          <c:tx>
            <c:strRef>
              <c:f>'plotting data'!$P$1</c:f>
              <c:strCache>
                <c:ptCount val="1"/>
                <c:pt idx="0">
                  <c:v>Low Nitrate Extinction (Mm-1)</c:v>
                </c:pt>
              </c:strCache>
            </c:strRef>
          </c:tx>
          <c:spPr>
            <a:noFill/>
            <a:ln w="25400">
              <a:noFill/>
            </a:ln>
            <a:effectLst/>
          </c:spPr>
          <c:cat>
            <c:numRef>
              <c:f>'plotting data'!$M$2:$M$23</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'plotting data'!$P$2:$P$23</c:f>
              <c:numCache>
                <c:formatCode>0.00</c:formatCode>
                <c:ptCount val="22"/>
                <c:pt idx="0">
                  <c:v>0.9890230000000001</c:v>
                </c:pt>
                <c:pt idx="1">
                  <c:v>1.3663395833333334</c:v>
                </c:pt>
                <c:pt idx="2">
                  <c:v>1.0139599999999998</c:v>
                </c:pt>
                <c:pt idx="3">
                  <c:v>1.07007125</c:v>
                </c:pt>
                <c:pt idx="4">
                  <c:v>0.94673499999999988</c:v>
                </c:pt>
                <c:pt idx="5">
                  <c:v>0.97044291666666671</c:v>
                </c:pt>
                <c:pt idx="6">
                  <c:v>0.91340541666666653</c:v>
                </c:pt>
                <c:pt idx="7">
                  <c:v>0.7129762500000002</c:v>
                </c:pt>
                <c:pt idx="8">
                  <c:v>0.66035625000000009</c:v>
                </c:pt>
                <c:pt idx="9">
                  <c:v>0.51812541666666678</c:v>
                </c:pt>
                <c:pt idx="10">
                  <c:v>0.6465683333333333</c:v>
                </c:pt>
                <c:pt idx="11">
                  <c:v>0.59310916666666669</c:v>
                </c:pt>
                <c:pt idx="12">
                  <c:v>0.67653874999999986</c:v>
                </c:pt>
                <c:pt idx="13">
                  <c:v>0.53390434782608698</c:v>
                </c:pt>
                <c:pt idx="14">
                  <c:v>0.67791043478260871</c:v>
                </c:pt>
                <c:pt idx="15">
                  <c:v>0.59975869565217399</c:v>
                </c:pt>
                <c:pt idx="16">
                  <c:v>0.50939875000000001</c:v>
                </c:pt>
                <c:pt idx="17">
                  <c:v>0.72081260869565211</c:v>
                </c:pt>
                <c:pt idx="18">
                  <c:v>0.67569818181818186</c:v>
                </c:pt>
                <c:pt idx="19">
                  <c:v>0.57603857142857151</c:v>
                </c:pt>
                <c:pt idx="20">
                  <c:v>0.91730166666666679</c:v>
                </c:pt>
                <c:pt idx="21">
                  <c:v>0.62981347826086942</c:v>
                </c:pt>
              </c:numCache>
            </c:numRef>
          </c:val>
          <c:extLst>
            <c:ext xmlns:c16="http://schemas.microsoft.com/office/drawing/2014/chart" uri="{C3380CC4-5D6E-409C-BE32-E72D297353CC}">
              <c16:uniqueId val="{00000000-CAB4-4097-B4DA-B439A7033BDA}"/>
            </c:ext>
          </c:extLst>
        </c:ser>
        <c:ser>
          <c:idx val="2"/>
          <c:order val="1"/>
          <c:tx>
            <c:v>Observed</c:v>
          </c:tx>
          <c:spPr>
            <a:solidFill>
              <a:schemeClr val="accent2"/>
            </a:solidFill>
            <a:ln w="25400">
              <a:noFill/>
            </a:ln>
            <a:effectLst/>
          </c:spPr>
          <c:cat>
            <c:numRef>
              <c:f>'plotting data'!$M$2:$M$23</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'plotting data'!$Q$2:$Q$23</c:f>
              <c:numCache>
                <c:formatCode>0.00</c:formatCode>
                <c:ptCount val="22"/>
                <c:pt idx="0">
                  <c:v>7.4445369999999995</c:v>
                </c:pt>
                <c:pt idx="1">
                  <c:v>4.9451376166666661</c:v>
                </c:pt>
                <c:pt idx="2">
                  <c:v>6.4617799999999983</c:v>
                </c:pt>
                <c:pt idx="3">
                  <c:v>4.0681458333333342</c:v>
                </c:pt>
                <c:pt idx="4">
                  <c:v>5.7139921999999999</c:v>
                </c:pt>
                <c:pt idx="5">
                  <c:v>3.3762438833333328</c:v>
                </c:pt>
                <c:pt idx="6">
                  <c:v>6.6610125000000009</c:v>
                </c:pt>
                <c:pt idx="7">
                  <c:v>4.3166199999999995</c:v>
                </c:pt>
                <c:pt idx="8">
                  <c:v>2.8784697500000003</c:v>
                </c:pt>
                <c:pt idx="9">
                  <c:v>2.9322897833333323</c:v>
                </c:pt>
                <c:pt idx="10">
                  <c:v>2.8853654166666671</c:v>
                </c:pt>
                <c:pt idx="11">
                  <c:v>2.566602033333333</c:v>
                </c:pt>
                <c:pt idx="12">
                  <c:v>3.6473324500000013</c:v>
                </c:pt>
                <c:pt idx="13">
                  <c:v>3.213958568840579</c:v>
                </c:pt>
                <c:pt idx="14">
                  <c:v>4.731722065217391</c:v>
                </c:pt>
                <c:pt idx="15">
                  <c:v>4.6713096376811594</c:v>
                </c:pt>
                <c:pt idx="16">
                  <c:v>4.1469145833333325</c:v>
                </c:pt>
                <c:pt idx="17">
                  <c:v>4.4677161413043489</c:v>
                </c:pt>
                <c:pt idx="18">
                  <c:v>4.7668352964426877</c:v>
                </c:pt>
                <c:pt idx="19">
                  <c:v>5.3378932467532474</c:v>
                </c:pt>
                <c:pt idx="20">
                  <c:v>5.4042019333333338</c:v>
                </c:pt>
                <c:pt idx="21">
                  <c:v>3.9579340217391303</c:v>
                </c:pt>
              </c:numCache>
            </c:numRef>
          </c:val>
          <c:extLst>
            <c:ext xmlns:c16="http://schemas.microsoft.com/office/drawing/2014/chart" uri="{C3380CC4-5D6E-409C-BE32-E72D297353CC}">
              <c16:uniqueId val="{00000001-CAB4-4097-B4DA-B439A7033BDA}"/>
            </c:ext>
          </c:extLst>
        </c:ser>
        <c:dLbls>
          <c:showLegendKey val="0"/>
          <c:showVal val="0"/>
          <c:showCatName val="0"/>
          <c:showSerName val="0"/>
          <c:showPercent val="0"/>
          <c:showBubbleSize val="0"/>
        </c:dLbls>
        <c:axId val="628092208"/>
        <c:axId val="628080072"/>
      </c:areaChart>
      <c:lineChart>
        <c:grouping val="standard"/>
        <c:varyColors val="0"/>
        <c:ser>
          <c:idx val="0"/>
          <c:order val="2"/>
          <c:tx>
            <c:v>Natural - Best</c:v>
          </c:tx>
          <c:spPr>
            <a:ln w="28575" cap="rnd">
              <a:solidFill>
                <a:srgbClr val="FF0000"/>
              </a:solidFill>
              <a:round/>
            </a:ln>
            <a:effectLst/>
          </c:spPr>
          <c:marker>
            <c:symbol val="none"/>
          </c:marker>
          <c:val>
            <c:numRef>
              <c:f>'plotting data'!$AA$2:$AA$23</c:f>
              <c:numCache>
                <c:formatCode>General</c:formatCode>
                <c:ptCount val="22"/>
                <c:pt idx="0">
                  <c:v>0.27296902000000001</c:v>
                </c:pt>
                <c:pt idx="1">
                  <c:v>0.27296902000000001</c:v>
                </c:pt>
                <c:pt idx="2">
                  <c:v>0.27296902000000001</c:v>
                </c:pt>
                <c:pt idx="3">
                  <c:v>0.27296902000000001</c:v>
                </c:pt>
                <c:pt idx="4">
                  <c:v>0.27296902000000001</c:v>
                </c:pt>
                <c:pt idx="5">
                  <c:v>0.27296902000000001</c:v>
                </c:pt>
                <c:pt idx="6">
                  <c:v>0.27296902000000001</c:v>
                </c:pt>
                <c:pt idx="7">
                  <c:v>0.27296902000000001</c:v>
                </c:pt>
                <c:pt idx="8">
                  <c:v>0.27296902000000001</c:v>
                </c:pt>
                <c:pt idx="9">
                  <c:v>0.27296902000000001</c:v>
                </c:pt>
                <c:pt idx="10">
                  <c:v>0.27296902000000001</c:v>
                </c:pt>
                <c:pt idx="11">
                  <c:v>0.27296902000000001</c:v>
                </c:pt>
                <c:pt idx="12">
                  <c:v>0.27296902000000001</c:v>
                </c:pt>
                <c:pt idx="13">
                  <c:v>0.27296902000000001</c:v>
                </c:pt>
                <c:pt idx="14">
                  <c:v>0.27296902000000001</c:v>
                </c:pt>
                <c:pt idx="15">
                  <c:v>0.27296902000000001</c:v>
                </c:pt>
                <c:pt idx="16">
                  <c:v>0.27296902000000001</c:v>
                </c:pt>
                <c:pt idx="17">
                  <c:v>0.27296902000000001</c:v>
                </c:pt>
                <c:pt idx="18">
                  <c:v>0.27296902000000001</c:v>
                </c:pt>
                <c:pt idx="19">
                  <c:v>0.27296902000000001</c:v>
                </c:pt>
                <c:pt idx="20">
                  <c:v>0.27296902000000001</c:v>
                </c:pt>
                <c:pt idx="21">
                  <c:v>0.27296902000000001</c:v>
                </c:pt>
              </c:numCache>
            </c:numRef>
          </c:val>
          <c:smooth val="0"/>
          <c:extLst>
            <c:ext xmlns:c16="http://schemas.microsoft.com/office/drawing/2014/chart" uri="{C3380CC4-5D6E-409C-BE32-E72D297353CC}">
              <c16:uniqueId val="{00000002-CAB4-4097-B4DA-B439A7033BDA}"/>
            </c:ext>
          </c:extLst>
        </c:ser>
        <c:ser>
          <c:idx val="3"/>
          <c:order val="3"/>
          <c:tx>
            <c:v>Natural Routine - Most Impaired</c:v>
          </c:tx>
          <c:spPr>
            <a:ln w="28575" cap="rnd">
              <a:solidFill>
                <a:srgbClr val="7030A0"/>
              </a:solidFill>
              <a:round/>
            </a:ln>
            <a:effectLst/>
          </c:spPr>
          <c:marker>
            <c:symbol val="none"/>
          </c:marker>
          <c:val>
            <c:numRef>
              <c:f>'plotting data'!$AB$2:$AB$23</c:f>
              <c:numCache>
                <c:formatCode>General</c:formatCode>
                <c:ptCount val="22"/>
                <c:pt idx="0">
                  <c:v>1.6277000623</c:v>
                </c:pt>
                <c:pt idx="1">
                  <c:v>1.6277000623</c:v>
                </c:pt>
                <c:pt idx="2">
                  <c:v>1.6277000623</c:v>
                </c:pt>
                <c:pt idx="3">
                  <c:v>1.6277000623</c:v>
                </c:pt>
                <c:pt idx="4">
                  <c:v>1.6277000623</c:v>
                </c:pt>
                <c:pt idx="5">
                  <c:v>1.6277000623</c:v>
                </c:pt>
                <c:pt idx="6">
                  <c:v>1.6277000623</c:v>
                </c:pt>
                <c:pt idx="7">
                  <c:v>1.6277000623</c:v>
                </c:pt>
                <c:pt idx="8">
                  <c:v>1.6277000623</c:v>
                </c:pt>
                <c:pt idx="9">
                  <c:v>1.6277000623</c:v>
                </c:pt>
                <c:pt idx="10">
                  <c:v>1.6277000623</c:v>
                </c:pt>
                <c:pt idx="11">
                  <c:v>1.6277000623</c:v>
                </c:pt>
                <c:pt idx="12">
                  <c:v>1.6277000623</c:v>
                </c:pt>
                <c:pt idx="13">
                  <c:v>1.6277000623</c:v>
                </c:pt>
                <c:pt idx="14">
                  <c:v>1.6277000623</c:v>
                </c:pt>
                <c:pt idx="15">
                  <c:v>1.6277000623</c:v>
                </c:pt>
                <c:pt idx="16">
                  <c:v>1.6277000623</c:v>
                </c:pt>
                <c:pt idx="17">
                  <c:v>1.6277000623</c:v>
                </c:pt>
                <c:pt idx="18">
                  <c:v>1.6277000623</c:v>
                </c:pt>
                <c:pt idx="19">
                  <c:v>1.6277000623</c:v>
                </c:pt>
                <c:pt idx="20">
                  <c:v>1.6277000623</c:v>
                </c:pt>
                <c:pt idx="21">
                  <c:v>1.6277000623</c:v>
                </c:pt>
              </c:numCache>
            </c:numRef>
          </c:val>
          <c:smooth val="0"/>
          <c:extLst>
            <c:ext xmlns:c16="http://schemas.microsoft.com/office/drawing/2014/chart" uri="{C3380CC4-5D6E-409C-BE32-E72D297353CC}">
              <c16:uniqueId val="{00000003-CAB4-4097-B4DA-B439A7033BDA}"/>
            </c:ext>
          </c:extLst>
        </c:ser>
        <c:dLbls>
          <c:showLegendKey val="0"/>
          <c:showVal val="0"/>
          <c:showCatName val="0"/>
          <c:showSerName val="0"/>
          <c:showPercent val="0"/>
          <c:showBubbleSize val="0"/>
        </c:dLbls>
        <c:marker val="1"/>
        <c:smooth val="0"/>
        <c:axId val="628092208"/>
        <c:axId val="628080072"/>
      </c:lineChart>
      <c:catAx>
        <c:axId val="62809220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628080072"/>
        <c:crosses val="autoZero"/>
        <c:auto val="1"/>
        <c:lblAlgn val="ctr"/>
        <c:lblOffset val="100"/>
        <c:noMultiLvlLbl val="0"/>
      </c:catAx>
      <c:valAx>
        <c:axId val="628080072"/>
        <c:scaling>
          <c:orientation val="minMax"/>
          <c:max val="30"/>
        </c:scaling>
        <c:delete val="0"/>
        <c:axPos val="l"/>
        <c:majorGridlines>
          <c:spPr>
            <a:ln w="3175" cap="flat" cmpd="sng" algn="ctr">
              <a:no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sz="1600" b="1">
                    <a:solidFill>
                      <a:sysClr val="windowText" lastClr="000000"/>
                    </a:solidFill>
                  </a:rPr>
                  <a:t>Extinction (Mm-1)</a:t>
                </a:r>
              </a:p>
            </c:rich>
          </c:tx>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628092208"/>
        <c:crosses val="autoZero"/>
        <c:crossBetween val="between"/>
      </c:valAx>
      <c:spPr>
        <a:solidFill>
          <a:schemeClr val="bg1">
            <a:lumMod val="95000"/>
          </a:schemeClr>
        </a:solidFill>
        <a:ln>
          <a:noFill/>
        </a:ln>
        <a:effectLst/>
      </c:spPr>
    </c:plotArea>
    <c:legend>
      <c:legendPos val="r"/>
      <c:legendEntry>
        <c:idx val="1"/>
        <c:delete val="1"/>
      </c:legendEntry>
      <c:layout>
        <c:manualLayout>
          <c:xMode val="edge"/>
          <c:yMode val="edge"/>
          <c:x val="0.59736683649837885"/>
          <c:y val="7.9604535455513339E-2"/>
          <c:w val="0.32381750810560445"/>
          <c:h val="0.12795249669889855"/>
        </c:manualLayout>
      </c:layout>
      <c:overlay val="0"/>
      <c:spPr>
        <a:noFill/>
        <a:ln>
          <a:solidFill>
            <a:schemeClr val="tx1"/>
          </a:solid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502860701989173E-2"/>
          <c:y val="2.4940480192834298E-2"/>
          <c:w val="0.87851857082986995"/>
          <c:h val="0.91684817645204908"/>
        </c:manualLayout>
      </c:layout>
      <c:areaChart>
        <c:grouping val="stacked"/>
        <c:varyColors val="0"/>
        <c:ser>
          <c:idx val="1"/>
          <c:order val="0"/>
          <c:tx>
            <c:strRef>
              <c:f>'plotting data'!$R$1</c:f>
              <c:strCache>
                <c:ptCount val="1"/>
                <c:pt idx="0">
                  <c:v>Low Organic Carbon Mass Extinction (Mm-1)</c:v>
                </c:pt>
              </c:strCache>
            </c:strRef>
          </c:tx>
          <c:spPr>
            <a:noFill/>
            <a:ln w="25400">
              <a:noFill/>
            </a:ln>
            <a:effectLst/>
          </c:spPr>
          <c:cat>
            <c:numRef>
              <c:f>'plotting data'!$M$2:$M$20</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'plotting data'!$R$2:$R$20</c:f>
              <c:numCache>
                <c:formatCode>0.00</c:formatCode>
                <c:ptCount val="19"/>
                <c:pt idx="0">
                  <c:v>2.2072560000000001</c:v>
                </c:pt>
                <c:pt idx="1">
                  <c:v>1.8168150000000003</c:v>
                </c:pt>
                <c:pt idx="2">
                  <c:v>2.4589991666666662</c:v>
                </c:pt>
                <c:pt idx="3">
                  <c:v>2.0936791666666665</c:v>
                </c:pt>
                <c:pt idx="4">
                  <c:v>2.6046212500000001</c:v>
                </c:pt>
                <c:pt idx="5">
                  <c:v>1.8037729166666665</c:v>
                </c:pt>
                <c:pt idx="6">
                  <c:v>2.0078416666666663</c:v>
                </c:pt>
                <c:pt idx="7">
                  <c:v>2.3376916666666663</c:v>
                </c:pt>
                <c:pt idx="8">
                  <c:v>1.9764079166666668</c:v>
                </c:pt>
                <c:pt idx="9">
                  <c:v>1.5386983333333335</c:v>
                </c:pt>
                <c:pt idx="10">
                  <c:v>1.69224375</c:v>
                </c:pt>
                <c:pt idx="11">
                  <c:v>1.8658025</c:v>
                </c:pt>
                <c:pt idx="12">
                  <c:v>2.0322162500000003</c:v>
                </c:pt>
                <c:pt idx="13">
                  <c:v>1.2330973913043481</c:v>
                </c:pt>
                <c:pt idx="14">
                  <c:v>1.5714595652173908</c:v>
                </c:pt>
                <c:pt idx="15">
                  <c:v>1.4612521739130435</c:v>
                </c:pt>
                <c:pt idx="16">
                  <c:v>1.5918533333333336</c:v>
                </c:pt>
                <c:pt idx="17">
                  <c:v>2.3468630434782609</c:v>
                </c:pt>
                <c:pt idx="18">
                  <c:v>1.4215304545454546</c:v>
                </c:pt>
              </c:numCache>
            </c:numRef>
          </c:val>
          <c:extLst>
            <c:ext xmlns:c16="http://schemas.microsoft.com/office/drawing/2014/chart" uri="{C3380CC4-5D6E-409C-BE32-E72D297353CC}">
              <c16:uniqueId val="{00000000-FBAC-4309-B2D5-6963D31D1CCC}"/>
            </c:ext>
          </c:extLst>
        </c:ser>
        <c:ser>
          <c:idx val="4"/>
          <c:order val="1"/>
          <c:tx>
            <c:strRef>
              <c:f>'plotting data'!$T$1</c:f>
              <c:strCache>
                <c:ptCount val="1"/>
                <c:pt idx="0">
                  <c:v>Low Light Absorbing Carbon Extinction (Mm-1)</c:v>
                </c:pt>
              </c:strCache>
            </c:strRef>
          </c:tx>
          <c:spPr>
            <a:noFill/>
            <a:ln>
              <a:noFill/>
            </a:ln>
            <a:effectLst/>
          </c:spPr>
          <c:cat>
            <c:numRef>
              <c:f>'plotting data'!$M$2:$M$20</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'plotting data'!$T$2:$T$20</c:f>
              <c:numCache>
                <c:formatCode>0.00</c:formatCode>
                <c:ptCount val="19"/>
                <c:pt idx="0">
                  <c:v>1.0976999999999999</c:v>
                </c:pt>
                <c:pt idx="1">
                  <c:v>0.85883333333333345</c:v>
                </c:pt>
                <c:pt idx="2">
                  <c:v>0.85629166666666678</c:v>
                </c:pt>
                <c:pt idx="3">
                  <c:v>0.78250000000000008</c:v>
                </c:pt>
                <c:pt idx="4">
                  <c:v>0.75229166666666669</c:v>
                </c:pt>
                <c:pt idx="5">
                  <c:v>0.77504166666666663</c:v>
                </c:pt>
                <c:pt idx="6">
                  <c:v>0.90633333333333344</c:v>
                </c:pt>
                <c:pt idx="7">
                  <c:v>0.76333333333333331</c:v>
                </c:pt>
                <c:pt idx="8">
                  <c:v>0.57162499999999994</c:v>
                </c:pt>
                <c:pt idx="9">
                  <c:v>0.46162499999999995</c:v>
                </c:pt>
                <c:pt idx="10">
                  <c:v>0.50037500000000001</c:v>
                </c:pt>
                <c:pt idx="11">
                  <c:v>0.54200000000000004</c:v>
                </c:pt>
                <c:pt idx="12">
                  <c:v>0.61175000000000013</c:v>
                </c:pt>
                <c:pt idx="13">
                  <c:v>0.30734782608695649</c:v>
                </c:pt>
                <c:pt idx="14">
                  <c:v>0.36700000000000005</c:v>
                </c:pt>
                <c:pt idx="15">
                  <c:v>0.24839999999999998</c:v>
                </c:pt>
                <c:pt idx="16">
                  <c:v>0.35224166666666662</c:v>
                </c:pt>
                <c:pt idx="17">
                  <c:v>0.6753217391304347</c:v>
                </c:pt>
                <c:pt idx="18">
                  <c:v>0.50643636363636346</c:v>
                </c:pt>
              </c:numCache>
            </c:numRef>
          </c:val>
          <c:extLst>
            <c:ext xmlns:c16="http://schemas.microsoft.com/office/drawing/2014/chart" uri="{C3380CC4-5D6E-409C-BE32-E72D297353CC}">
              <c16:uniqueId val="{00000004-FBAC-4309-B2D5-6963D31D1CCC}"/>
            </c:ext>
          </c:extLst>
        </c:ser>
        <c:ser>
          <c:idx val="2"/>
          <c:order val="2"/>
          <c:tx>
            <c:v>Observed - OCM</c:v>
          </c:tx>
          <c:spPr>
            <a:solidFill>
              <a:schemeClr val="accent6"/>
            </a:solidFill>
            <a:ln w="25400">
              <a:noFill/>
            </a:ln>
            <a:effectLst/>
          </c:spPr>
          <c:cat>
            <c:numRef>
              <c:f>'plotting data'!$M$2:$M$20</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'plotting data'!$S$2:$S$20</c:f>
              <c:numCache>
                <c:formatCode>0.00</c:formatCode>
                <c:ptCount val="19"/>
                <c:pt idx="0">
                  <c:v>5.0894906666666673</c:v>
                </c:pt>
                <c:pt idx="1">
                  <c:v>8.0189318000000007</c:v>
                </c:pt>
                <c:pt idx="2">
                  <c:v>6.8706308333333315</c:v>
                </c:pt>
                <c:pt idx="3">
                  <c:v>8.2773875000000015</c:v>
                </c:pt>
                <c:pt idx="4">
                  <c:v>4.6509007500000017</c:v>
                </c:pt>
                <c:pt idx="5">
                  <c:v>5.2198922833333361</c:v>
                </c:pt>
                <c:pt idx="6">
                  <c:v>5.0760833333333331</c:v>
                </c:pt>
                <c:pt idx="7">
                  <c:v>5.5894524999999993</c:v>
                </c:pt>
                <c:pt idx="8">
                  <c:v>4.8084668833333328</c:v>
                </c:pt>
                <c:pt idx="9">
                  <c:v>4.0005336666666658</c:v>
                </c:pt>
                <c:pt idx="10">
                  <c:v>6.2057866666666648</c:v>
                </c:pt>
                <c:pt idx="11">
                  <c:v>5.1591603000000008</c:v>
                </c:pt>
                <c:pt idx="12">
                  <c:v>3.763340949999999</c:v>
                </c:pt>
                <c:pt idx="13">
                  <c:v>3.5593438586956525</c:v>
                </c:pt>
                <c:pt idx="14">
                  <c:v>3.8163233514492756</c:v>
                </c:pt>
                <c:pt idx="15">
                  <c:v>6.2375503260869554</c:v>
                </c:pt>
                <c:pt idx="16">
                  <c:v>4.1086516666666659</c:v>
                </c:pt>
                <c:pt idx="17">
                  <c:v>4.6741198731884062</c:v>
                </c:pt>
                <c:pt idx="18">
                  <c:v>3.578879110671938</c:v>
                </c:pt>
              </c:numCache>
            </c:numRef>
          </c:val>
          <c:extLst>
            <c:ext xmlns:c16="http://schemas.microsoft.com/office/drawing/2014/chart" uri="{C3380CC4-5D6E-409C-BE32-E72D297353CC}">
              <c16:uniqueId val="{00000001-FBAC-4309-B2D5-6963D31D1CCC}"/>
            </c:ext>
          </c:extLst>
        </c:ser>
        <c:ser>
          <c:idx val="5"/>
          <c:order val="3"/>
          <c:tx>
            <c:v>Observed - LAC</c:v>
          </c:tx>
          <c:spPr>
            <a:solidFill>
              <a:schemeClr val="tx1">
                <a:lumMod val="50000"/>
                <a:lumOff val="50000"/>
              </a:schemeClr>
            </a:solidFill>
            <a:ln>
              <a:noFill/>
            </a:ln>
            <a:effectLst/>
          </c:spPr>
          <c:cat>
            <c:numRef>
              <c:f>'plotting data'!$M$2:$M$20</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'plotting data'!$U$2:$U$20</c:f>
              <c:numCache>
                <c:formatCode>0.00</c:formatCode>
                <c:ptCount val="19"/>
                <c:pt idx="0">
                  <c:v>3.0543476190476193</c:v>
                </c:pt>
                <c:pt idx="1">
                  <c:v>3.1816866666666663</c:v>
                </c:pt>
                <c:pt idx="2">
                  <c:v>2.8668283333333333</c:v>
                </c:pt>
                <c:pt idx="3">
                  <c:v>3.5040833333333326</c:v>
                </c:pt>
                <c:pt idx="4">
                  <c:v>2.5275083333333335</c:v>
                </c:pt>
                <c:pt idx="5">
                  <c:v>2.9499183333333328</c:v>
                </c:pt>
                <c:pt idx="6">
                  <c:v>2.6266666666666674</c:v>
                </c:pt>
                <c:pt idx="7">
                  <c:v>2.4986250000000005</c:v>
                </c:pt>
                <c:pt idx="8">
                  <c:v>1.6972549999999997</c:v>
                </c:pt>
                <c:pt idx="9">
                  <c:v>1.7787749999999998</c:v>
                </c:pt>
                <c:pt idx="10">
                  <c:v>1.9848333333333339</c:v>
                </c:pt>
                <c:pt idx="11">
                  <c:v>1.9193520000000002</c:v>
                </c:pt>
                <c:pt idx="12">
                  <c:v>1.3975699999999995</c:v>
                </c:pt>
                <c:pt idx="13">
                  <c:v>1.5926938405797102</c:v>
                </c:pt>
                <c:pt idx="14">
                  <c:v>1.5183333333333342</c:v>
                </c:pt>
                <c:pt idx="15">
                  <c:v>1.7858958333333328</c:v>
                </c:pt>
                <c:pt idx="16">
                  <c:v>1.2025083333333337</c:v>
                </c:pt>
                <c:pt idx="17">
                  <c:v>1.0740990942028987</c:v>
                </c:pt>
                <c:pt idx="18">
                  <c:v>1.433850592885376</c:v>
                </c:pt>
              </c:numCache>
            </c:numRef>
          </c:val>
          <c:extLst>
            <c:ext xmlns:c16="http://schemas.microsoft.com/office/drawing/2014/chart" uri="{C3380CC4-5D6E-409C-BE32-E72D297353CC}">
              <c16:uniqueId val="{00000005-FBAC-4309-B2D5-6963D31D1CCC}"/>
            </c:ext>
          </c:extLst>
        </c:ser>
        <c:dLbls>
          <c:showLegendKey val="0"/>
          <c:showVal val="0"/>
          <c:showCatName val="0"/>
          <c:showSerName val="0"/>
          <c:showPercent val="0"/>
          <c:showBubbleSize val="0"/>
        </c:dLbls>
        <c:axId val="628092208"/>
        <c:axId val="628080072"/>
      </c:areaChart>
      <c:lineChart>
        <c:grouping val="standard"/>
        <c:varyColors val="0"/>
        <c:ser>
          <c:idx val="0"/>
          <c:order val="4"/>
          <c:tx>
            <c:v>Natural (OCM+LAC) - Best</c:v>
          </c:tx>
          <c:spPr>
            <a:ln w="28575" cap="rnd">
              <a:solidFill>
                <a:srgbClr val="FF0000"/>
              </a:solidFill>
              <a:round/>
            </a:ln>
            <a:effectLst/>
          </c:spPr>
          <c:marker>
            <c:symbol val="none"/>
          </c:marker>
          <c:val>
            <c:numRef>
              <c:f>'plotting data'!$AI$2:$AI$20</c:f>
              <c:numCache>
                <c:formatCode>General</c:formatCode>
                <c:ptCount val="19"/>
                <c:pt idx="0">
                  <c:v>2.0840073419999996</c:v>
                </c:pt>
                <c:pt idx="1">
                  <c:v>2.0840073419999996</c:v>
                </c:pt>
                <c:pt idx="2">
                  <c:v>2.0840073419999996</c:v>
                </c:pt>
                <c:pt idx="3">
                  <c:v>2.0840073419999996</c:v>
                </c:pt>
                <c:pt idx="4">
                  <c:v>2.0840073419999996</c:v>
                </c:pt>
                <c:pt idx="5">
                  <c:v>2.0840073419999996</c:v>
                </c:pt>
                <c:pt idx="6">
                  <c:v>2.0840073419999996</c:v>
                </c:pt>
                <c:pt idx="7">
                  <c:v>2.0840073419999996</c:v>
                </c:pt>
                <c:pt idx="8">
                  <c:v>2.0840073419999996</c:v>
                </c:pt>
                <c:pt idx="9">
                  <c:v>2.0840073419999996</c:v>
                </c:pt>
                <c:pt idx="10">
                  <c:v>2.0840073419999996</c:v>
                </c:pt>
                <c:pt idx="11">
                  <c:v>2.0840073419999996</c:v>
                </c:pt>
                <c:pt idx="12">
                  <c:v>2.0840073419999996</c:v>
                </c:pt>
                <c:pt idx="13">
                  <c:v>2.0840073419999996</c:v>
                </c:pt>
                <c:pt idx="14">
                  <c:v>2.0840073419999996</c:v>
                </c:pt>
                <c:pt idx="15">
                  <c:v>2.0840073419999996</c:v>
                </c:pt>
                <c:pt idx="16">
                  <c:v>2.0840073419999996</c:v>
                </c:pt>
                <c:pt idx="17">
                  <c:v>2.0840073419999996</c:v>
                </c:pt>
                <c:pt idx="18">
                  <c:v>2.0840073419999996</c:v>
                </c:pt>
              </c:numCache>
            </c:numRef>
          </c:val>
          <c:smooth val="0"/>
          <c:extLst>
            <c:ext xmlns:c16="http://schemas.microsoft.com/office/drawing/2014/chart" uri="{C3380CC4-5D6E-409C-BE32-E72D297353CC}">
              <c16:uniqueId val="{00000002-FBAC-4309-B2D5-6963D31D1CCC}"/>
            </c:ext>
          </c:extLst>
        </c:ser>
        <c:ser>
          <c:idx val="3"/>
          <c:order val="5"/>
          <c:tx>
            <c:v>Natural Routine + Episodic (OCM+LAC) - Most Impaired</c:v>
          </c:tx>
          <c:spPr>
            <a:ln w="28575" cap="rnd">
              <a:solidFill>
                <a:srgbClr val="7030A0"/>
              </a:solidFill>
              <a:round/>
            </a:ln>
            <a:effectLst/>
          </c:spPr>
          <c:marker>
            <c:symbol val="none"/>
          </c:marker>
          <c:val>
            <c:numRef>
              <c:f>'plotting data'!$AJ$2:$AJ$20</c:f>
              <c:numCache>
                <c:formatCode>General</c:formatCode>
                <c:ptCount val="19"/>
                <c:pt idx="0">
                  <c:v>8.2002075971000004</c:v>
                </c:pt>
                <c:pt idx="1">
                  <c:v>8.2002075971000004</c:v>
                </c:pt>
                <c:pt idx="2">
                  <c:v>8.2002075971000004</c:v>
                </c:pt>
                <c:pt idx="3">
                  <c:v>8.2002075971000004</c:v>
                </c:pt>
                <c:pt idx="4">
                  <c:v>8.2002075971000004</c:v>
                </c:pt>
                <c:pt idx="5">
                  <c:v>8.2002075971000004</c:v>
                </c:pt>
                <c:pt idx="6">
                  <c:v>8.2002075971000004</c:v>
                </c:pt>
                <c:pt idx="7">
                  <c:v>8.2002075971000004</c:v>
                </c:pt>
                <c:pt idx="8">
                  <c:v>8.2002075971000004</c:v>
                </c:pt>
                <c:pt idx="9">
                  <c:v>8.2002075971000004</c:v>
                </c:pt>
                <c:pt idx="10">
                  <c:v>8.2002075971000004</c:v>
                </c:pt>
                <c:pt idx="11">
                  <c:v>8.2002075971000004</c:v>
                </c:pt>
                <c:pt idx="12">
                  <c:v>8.2002075971000004</c:v>
                </c:pt>
                <c:pt idx="13">
                  <c:v>8.2002075971000004</c:v>
                </c:pt>
                <c:pt idx="14">
                  <c:v>8.2002075971000004</c:v>
                </c:pt>
                <c:pt idx="15">
                  <c:v>8.2002075971000004</c:v>
                </c:pt>
                <c:pt idx="16">
                  <c:v>8.2002075971000004</c:v>
                </c:pt>
                <c:pt idx="17">
                  <c:v>8.2002075971000004</c:v>
                </c:pt>
                <c:pt idx="18">
                  <c:v>8.2002075971000004</c:v>
                </c:pt>
              </c:numCache>
            </c:numRef>
          </c:val>
          <c:smooth val="0"/>
          <c:extLst>
            <c:ext xmlns:c16="http://schemas.microsoft.com/office/drawing/2014/chart" uri="{C3380CC4-5D6E-409C-BE32-E72D297353CC}">
              <c16:uniqueId val="{00000003-FBAC-4309-B2D5-6963D31D1CCC}"/>
            </c:ext>
          </c:extLst>
        </c:ser>
        <c:dLbls>
          <c:showLegendKey val="0"/>
          <c:showVal val="0"/>
          <c:showCatName val="0"/>
          <c:showSerName val="0"/>
          <c:showPercent val="0"/>
          <c:showBubbleSize val="0"/>
        </c:dLbls>
        <c:marker val="1"/>
        <c:smooth val="0"/>
        <c:axId val="628092208"/>
        <c:axId val="628080072"/>
      </c:lineChart>
      <c:catAx>
        <c:axId val="62809220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628080072"/>
        <c:crosses val="autoZero"/>
        <c:auto val="1"/>
        <c:lblAlgn val="ctr"/>
        <c:lblOffset val="100"/>
        <c:noMultiLvlLbl val="0"/>
      </c:catAx>
      <c:valAx>
        <c:axId val="628080072"/>
        <c:scaling>
          <c:orientation val="minMax"/>
          <c:max val="25"/>
        </c:scaling>
        <c:delete val="0"/>
        <c:axPos val="l"/>
        <c:majorGridlines>
          <c:spPr>
            <a:ln w="3175" cap="flat" cmpd="sng" algn="ctr">
              <a:no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sz="1600" b="1">
                    <a:solidFill>
                      <a:sysClr val="windowText" lastClr="000000"/>
                    </a:solidFill>
                  </a:rPr>
                  <a:t>Extinction (Mm-1)</a:t>
                </a:r>
              </a:p>
            </c:rich>
          </c:tx>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628092208"/>
        <c:crosses val="autoZero"/>
        <c:crossBetween val="between"/>
      </c:valAx>
      <c:spPr>
        <a:solidFill>
          <a:schemeClr val="bg1">
            <a:lumMod val="95000"/>
          </a:schemeClr>
        </a:solidFill>
        <a:ln>
          <a:noFill/>
        </a:ln>
        <a:effectLst/>
      </c:spPr>
    </c:plotArea>
    <c:legend>
      <c:legendPos val="r"/>
      <c:legendEntry>
        <c:idx val="2"/>
        <c:delete val="1"/>
      </c:legendEntry>
      <c:legendEntry>
        <c:idx val="3"/>
        <c:delete val="1"/>
      </c:legendEntry>
      <c:layout>
        <c:manualLayout>
          <c:xMode val="edge"/>
          <c:yMode val="edge"/>
          <c:x val="0.62680106530801294"/>
          <c:y val="4.5203983007178705E-2"/>
          <c:w val="0.32614960629921258"/>
          <c:h val="0.24698990460682621"/>
        </c:manualLayout>
      </c:layout>
      <c:overlay val="0"/>
      <c:spPr>
        <a:noFill/>
        <a:ln>
          <a:solidFill>
            <a:schemeClr val="tx1"/>
          </a:solid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502860701989173E-2"/>
          <c:y val="2.4940480192834298E-2"/>
          <c:w val="0.87851857082986995"/>
          <c:h val="0.91684817645204908"/>
        </c:manualLayout>
      </c:layout>
      <c:areaChart>
        <c:grouping val="stacked"/>
        <c:varyColors val="0"/>
        <c:ser>
          <c:idx val="1"/>
          <c:order val="0"/>
          <c:tx>
            <c:strRef>
              <c:f>'plotting data'!$V$1</c:f>
              <c:strCache>
                <c:ptCount val="1"/>
                <c:pt idx="0">
                  <c:v>Low Coarse Mass Extinction (Mm-1)</c:v>
                </c:pt>
              </c:strCache>
            </c:strRef>
          </c:tx>
          <c:spPr>
            <a:noFill/>
            <a:ln w="25400">
              <a:noFill/>
            </a:ln>
            <a:effectLst/>
          </c:spPr>
          <c:cat>
            <c:numRef>
              <c:f>'plotting data'!$M$2:$M$20</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'plotting data'!$V$2:$V$20</c:f>
              <c:numCache>
                <c:formatCode>0.00</c:formatCode>
                <c:ptCount val="19"/>
                <c:pt idx="0">
                  <c:v>0.67100400000000004</c:v>
                </c:pt>
                <c:pt idx="1">
                  <c:v>0.61083499999999991</c:v>
                </c:pt>
                <c:pt idx="2">
                  <c:v>0.81574708333333346</c:v>
                </c:pt>
                <c:pt idx="3">
                  <c:v>0.61414500000000016</c:v>
                </c:pt>
                <c:pt idx="4">
                  <c:v>0.86631124999999976</c:v>
                </c:pt>
                <c:pt idx="5">
                  <c:v>0.71397708333333332</c:v>
                </c:pt>
                <c:pt idx="6">
                  <c:v>0.81870999999999994</c:v>
                </c:pt>
                <c:pt idx="7">
                  <c:v>0.79590250000000007</c:v>
                </c:pt>
                <c:pt idx="8">
                  <c:v>0.91054416666666682</c:v>
                </c:pt>
                <c:pt idx="9">
                  <c:v>0.98740249999999996</c:v>
                </c:pt>
                <c:pt idx="10">
                  <c:v>0.53502749999999999</c:v>
                </c:pt>
                <c:pt idx="11">
                  <c:v>0.88085749999999985</c:v>
                </c:pt>
                <c:pt idx="12">
                  <c:v>1.0204391666666666</c:v>
                </c:pt>
                <c:pt idx="13">
                  <c:v>0.59550782608695652</c:v>
                </c:pt>
                <c:pt idx="14">
                  <c:v>0.89425304347826096</c:v>
                </c:pt>
                <c:pt idx="15">
                  <c:v>0.80131999999999981</c:v>
                </c:pt>
                <c:pt idx="16">
                  <c:v>0.78413708333333343</c:v>
                </c:pt>
                <c:pt idx="17">
                  <c:v>0.97759608695652178</c:v>
                </c:pt>
                <c:pt idx="18">
                  <c:v>0.78525681818181792</c:v>
                </c:pt>
              </c:numCache>
            </c:numRef>
          </c:val>
          <c:extLst>
            <c:ext xmlns:c16="http://schemas.microsoft.com/office/drawing/2014/chart" uri="{C3380CC4-5D6E-409C-BE32-E72D297353CC}">
              <c16:uniqueId val="{00000000-6086-41B8-813F-392319DCB1FD}"/>
            </c:ext>
          </c:extLst>
        </c:ser>
        <c:ser>
          <c:idx val="2"/>
          <c:order val="1"/>
          <c:tx>
            <c:v>Observed</c:v>
          </c:tx>
          <c:spPr>
            <a:solidFill>
              <a:schemeClr val="accent3"/>
            </a:solidFill>
            <a:ln w="25400">
              <a:noFill/>
            </a:ln>
            <a:effectLst/>
          </c:spPr>
          <c:cat>
            <c:numRef>
              <c:f>'plotting data'!$M$2:$M$20</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'plotting data'!$W$2:$W$20</c:f>
              <c:numCache>
                <c:formatCode>0.00</c:formatCode>
                <c:ptCount val="19"/>
                <c:pt idx="0">
                  <c:v>1.2317817142857139</c:v>
                </c:pt>
                <c:pt idx="1">
                  <c:v>0.74975700000000012</c:v>
                </c:pt>
                <c:pt idx="2">
                  <c:v>0.65234691666666633</c:v>
                </c:pt>
                <c:pt idx="3">
                  <c:v>0.73301749999999966</c:v>
                </c:pt>
                <c:pt idx="4">
                  <c:v>0.42900355000000012</c:v>
                </c:pt>
                <c:pt idx="5">
                  <c:v>0.50651851666666692</c:v>
                </c:pt>
                <c:pt idx="6">
                  <c:v>1.4209225000000005</c:v>
                </c:pt>
                <c:pt idx="7">
                  <c:v>1.0357849999999997</c:v>
                </c:pt>
                <c:pt idx="8">
                  <c:v>0.99623663333333312</c:v>
                </c:pt>
                <c:pt idx="9">
                  <c:v>0.43722949999999994</c:v>
                </c:pt>
                <c:pt idx="10">
                  <c:v>1.250175416666667</c:v>
                </c:pt>
                <c:pt idx="11">
                  <c:v>1.1615381000000005</c:v>
                </c:pt>
                <c:pt idx="12">
                  <c:v>0.71925163333333297</c:v>
                </c:pt>
                <c:pt idx="13">
                  <c:v>1.2849546739130435</c:v>
                </c:pt>
                <c:pt idx="14">
                  <c:v>1.2891819565217393</c:v>
                </c:pt>
                <c:pt idx="15">
                  <c:v>0.92501583333333315</c:v>
                </c:pt>
                <c:pt idx="16">
                  <c:v>0.94783041666666623</c:v>
                </c:pt>
                <c:pt idx="17">
                  <c:v>1.3339184963768114</c:v>
                </c:pt>
                <c:pt idx="18">
                  <c:v>0.68114318181818223</c:v>
                </c:pt>
              </c:numCache>
            </c:numRef>
          </c:val>
          <c:extLst>
            <c:ext xmlns:c16="http://schemas.microsoft.com/office/drawing/2014/chart" uri="{C3380CC4-5D6E-409C-BE32-E72D297353CC}">
              <c16:uniqueId val="{00000001-6086-41B8-813F-392319DCB1FD}"/>
            </c:ext>
          </c:extLst>
        </c:ser>
        <c:dLbls>
          <c:showLegendKey val="0"/>
          <c:showVal val="0"/>
          <c:showCatName val="0"/>
          <c:showSerName val="0"/>
          <c:showPercent val="0"/>
          <c:showBubbleSize val="0"/>
        </c:dLbls>
        <c:axId val="628092208"/>
        <c:axId val="628080072"/>
      </c:areaChart>
      <c:lineChart>
        <c:grouping val="standard"/>
        <c:varyColors val="0"/>
        <c:ser>
          <c:idx val="0"/>
          <c:order val="2"/>
          <c:tx>
            <c:v>Natural - Best</c:v>
          </c:tx>
          <c:spPr>
            <a:ln w="28575" cap="rnd">
              <a:solidFill>
                <a:srgbClr val="FF0000"/>
              </a:solidFill>
              <a:round/>
            </a:ln>
            <a:effectLst/>
          </c:spPr>
          <c:marker>
            <c:symbol val="none"/>
          </c:marker>
          <c:val>
            <c:numRef>
              <c:f>'plotting data'!$AG$2:$AG$20</c:f>
              <c:numCache>
                <c:formatCode>General</c:formatCode>
                <c:ptCount val="19"/>
                <c:pt idx="0">
                  <c:v>0.56367247399999998</c:v>
                </c:pt>
                <c:pt idx="1">
                  <c:v>0.56367247399999998</c:v>
                </c:pt>
                <c:pt idx="2">
                  <c:v>0.56367247399999998</c:v>
                </c:pt>
                <c:pt idx="3">
                  <c:v>0.56367247399999998</c:v>
                </c:pt>
                <c:pt idx="4">
                  <c:v>0.56367247399999998</c:v>
                </c:pt>
                <c:pt idx="5">
                  <c:v>0.56367247399999998</c:v>
                </c:pt>
                <c:pt idx="6">
                  <c:v>0.56367247399999998</c:v>
                </c:pt>
                <c:pt idx="7">
                  <c:v>0.56367247399999998</c:v>
                </c:pt>
                <c:pt idx="8">
                  <c:v>0.56367247399999998</c:v>
                </c:pt>
                <c:pt idx="9">
                  <c:v>0.56367247399999998</c:v>
                </c:pt>
                <c:pt idx="10">
                  <c:v>0.56367247399999998</c:v>
                </c:pt>
                <c:pt idx="11">
                  <c:v>0.56367247399999998</c:v>
                </c:pt>
                <c:pt idx="12">
                  <c:v>0.56367247399999998</c:v>
                </c:pt>
                <c:pt idx="13">
                  <c:v>0.56367247399999998</c:v>
                </c:pt>
                <c:pt idx="14">
                  <c:v>0.56367247399999998</c:v>
                </c:pt>
                <c:pt idx="15">
                  <c:v>0.56367247399999998</c:v>
                </c:pt>
                <c:pt idx="16">
                  <c:v>0.56367247399999998</c:v>
                </c:pt>
                <c:pt idx="17">
                  <c:v>0.56367247399999998</c:v>
                </c:pt>
                <c:pt idx="18">
                  <c:v>0.56367247399999998</c:v>
                </c:pt>
              </c:numCache>
            </c:numRef>
          </c:val>
          <c:smooth val="0"/>
          <c:extLst>
            <c:ext xmlns:c16="http://schemas.microsoft.com/office/drawing/2014/chart" uri="{C3380CC4-5D6E-409C-BE32-E72D297353CC}">
              <c16:uniqueId val="{00000002-6086-41B8-813F-392319DCB1FD}"/>
            </c:ext>
          </c:extLst>
        </c:ser>
        <c:ser>
          <c:idx val="3"/>
          <c:order val="3"/>
          <c:tx>
            <c:v>Natural Routine + Episodic - Most Impaired</c:v>
          </c:tx>
          <c:spPr>
            <a:ln w="28575" cap="rnd">
              <a:solidFill>
                <a:srgbClr val="7030A0"/>
              </a:solidFill>
              <a:round/>
            </a:ln>
            <a:effectLst/>
          </c:spPr>
          <c:marker>
            <c:symbol val="none"/>
          </c:marker>
          <c:val>
            <c:numRef>
              <c:f>'plotting data'!$AH$2:$AH$20</c:f>
              <c:numCache>
                <c:formatCode>General</c:formatCode>
                <c:ptCount val="19"/>
                <c:pt idx="0">
                  <c:v>1.5292142479999999</c:v>
                </c:pt>
                <c:pt idx="1">
                  <c:v>1.5292142479999999</c:v>
                </c:pt>
                <c:pt idx="2">
                  <c:v>1.5292142479999999</c:v>
                </c:pt>
                <c:pt idx="3">
                  <c:v>1.5292142479999999</c:v>
                </c:pt>
                <c:pt idx="4">
                  <c:v>1.5292142479999999</c:v>
                </c:pt>
                <c:pt idx="5">
                  <c:v>1.5292142479999999</c:v>
                </c:pt>
                <c:pt idx="6">
                  <c:v>1.5292142479999999</c:v>
                </c:pt>
                <c:pt idx="7">
                  <c:v>1.5292142479999999</c:v>
                </c:pt>
                <c:pt idx="8">
                  <c:v>1.5292142479999999</c:v>
                </c:pt>
                <c:pt idx="9">
                  <c:v>1.5292142479999999</c:v>
                </c:pt>
                <c:pt idx="10">
                  <c:v>1.5292142479999999</c:v>
                </c:pt>
                <c:pt idx="11">
                  <c:v>1.5292142479999999</c:v>
                </c:pt>
                <c:pt idx="12">
                  <c:v>1.5292142479999999</c:v>
                </c:pt>
                <c:pt idx="13">
                  <c:v>1.5292142479999999</c:v>
                </c:pt>
                <c:pt idx="14">
                  <c:v>1.5292142479999999</c:v>
                </c:pt>
                <c:pt idx="15">
                  <c:v>1.5292142479999999</c:v>
                </c:pt>
                <c:pt idx="16">
                  <c:v>1.5292142479999999</c:v>
                </c:pt>
                <c:pt idx="17">
                  <c:v>1.5292142479999999</c:v>
                </c:pt>
                <c:pt idx="18">
                  <c:v>1.5292142479999999</c:v>
                </c:pt>
              </c:numCache>
            </c:numRef>
          </c:val>
          <c:smooth val="0"/>
          <c:extLst>
            <c:ext xmlns:c16="http://schemas.microsoft.com/office/drawing/2014/chart" uri="{C3380CC4-5D6E-409C-BE32-E72D297353CC}">
              <c16:uniqueId val="{00000003-6086-41B8-813F-392319DCB1FD}"/>
            </c:ext>
          </c:extLst>
        </c:ser>
        <c:dLbls>
          <c:showLegendKey val="0"/>
          <c:showVal val="0"/>
          <c:showCatName val="0"/>
          <c:showSerName val="0"/>
          <c:showPercent val="0"/>
          <c:showBubbleSize val="0"/>
        </c:dLbls>
        <c:marker val="1"/>
        <c:smooth val="0"/>
        <c:axId val="628092208"/>
        <c:axId val="628080072"/>
      </c:lineChart>
      <c:catAx>
        <c:axId val="62809220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628080072"/>
        <c:crosses val="autoZero"/>
        <c:auto val="1"/>
        <c:lblAlgn val="ctr"/>
        <c:lblOffset val="100"/>
        <c:noMultiLvlLbl val="0"/>
      </c:catAx>
      <c:valAx>
        <c:axId val="628080072"/>
        <c:scaling>
          <c:orientation val="minMax"/>
          <c:max val="9"/>
        </c:scaling>
        <c:delete val="0"/>
        <c:axPos val="l"/>
        <c:majorGridlines>
          <c:spPr>
            <a:ln w="3175" cap="flat" cmpd="sng" algn="ctr">
              <a:no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sz="1600" b="1">
                    <a:solidFill>
                      <a:sysClr val="windowText" lastClr="000000"/>
                    </a:solidFill>
                  </a:rPr>
                  <a:t>Extinction (Mm-1)</a:t>
                </a:r>
              </a:p>
            </c:rich>
          </c:tx>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628092208"/>
        <c:crosses val="autoZero"/>
        <c:crossBetween val="between"/>
        <c:majorUnit val="1"/>
        <c:minorUnit val="0.5"/>
      </c:valAx>
      <c:spPr>
        <a:solidFill>
          <a:schemeClr val="bg1">
            <a:lumMod val="95000"/>
          </a:schemeClr>
        </a:solidFill>
        <a:ln>
          <a:noFill/>
        </a:ln>
        <a:effectLst/>
      </c:spPr>
    </c:plotArea>
    <c:legend>
      <c:legendPos val="r"/>
      <c:legendEntry>
        <c:idx val="1"/>
        <c:delete val="1"/>
      </c:legendEntry>
      <c:layout>
        <c:manualLayout>
          <c:xMode val="edge"/>
          <c:yMode val="edge"/>
          <c:x val="0.48560294117647052"/>
          <c:y val="7.9604535455513339E-2"/>
          <c:w val="0.43558140342751267"/>
          <c:h val="0.13808763237325136"/>
        </c:manualLayout>
      </c:layout>
      <c:overlay val="0"/>
      <c:spPr>
        <a:noFill/>
        <a:ln>
          <a:solidFill>
            <a:schemeClr val="tx1"/>
          </a:solid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502860701989173E-2"/>
          <c:y val="2.4940480192834298E-2"/>
          <c:w val="0.87851857082986995"/>
          <c:h val="0.91684817645204908"/>
        </c:manualLayout>
      </c:layout>
      <c:areaChart>
        <c:grouping val="stacked"/>
        <c:varyColors val="0"/>
        <c:ser>
          <c:idx val="1"/>
          <c:order val="0"/>
          <c:tx>
            <c:strRef>
              <c:f>'plotting data'!$P$1</c:f>
              <c:strCache>
                <c:ptCount val="1"/>
                <c:pt idx="0">
                  <c:v>Low Nitrate Extinction (Mm-1)</c:v>
                </c:pt>
              </c:strCache>
            </c:strRef>
          </c:tx>
          <c:spPr>
            <a:noFill/>
            <a:ln w="25400">
              <a:noFill/>
            </a:ln>
            <a:effectLst/>
          </c:spPr>
          <c:cat>
            <c:numRef>
              <c:f>'plotting data'!$M$2:$M$20</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'plotting data'!$P$121:$P$144</c:f>
              <c:numCache>
                <c:formatCode>0.00</c:formatCode>
                <c:ptCount val="24"/>
                <c:pt idx="0">
                  <c:v>1.0996142857142861</c:v>
                </c:pt>
                <c:pt idx="1">
                  <c:v>1.0783543478260869</c:v>
                </c:pt>
                <c:pt idx="2">
                  <c:v>0.78621913043478275</c:v>
                </c:pt>
                <c:pt idx="3">
                  <c:v>0.70510238095238087</c:v>
                </c:pt>
                <c:pt idx="4">
                  <c:v>1.1181734782608697</c:v>
                </c:pt>
                <c:pt idx="5">
                  <c:v>0.73842045454545446</c:v>
                </c:pt>
                <c:pt idx="6">
                  <c:v>0</c:v>
                </c:pt>
                <c:pt idx="7">
                  <c:v>0</c:v>
                </c:pt>
                <c:pt idx="8">
                  <c:v>0</c:v>
                </c:pt>
                <c:pt idx="9">
                  <c:v>1.1516309999999998</c:v>
                </c:pt>
                <c:pt idx="10">
                  <c:v>1.2883261904761905</c:v>
                </c:pt>
                <c:pt idx="11">
                  <c:v>1.03833</c:v>
                </c:pt>
                <c:pt idx="12">
                  <c:v>0.91305708333333346</c:v>
                </c:pt>
                <c:pt idx="13">
                  <c:v>0.90647416666666658</c:v>
                </c:pt>
                <c:pt idx="14">
                  <c:v>0.72286458333333348</c:v>
                </c:pt>
                <c:pt idx="15">
                  <c:v>0.9418270833333332</c:v>
                </c:pt>
                <c:pt idx="16">
                  <c:v>0.64254954545454557</c:v>
                </c:pt>
                <c:pt idx="17">
                  <c:v>0.58313749999999998</c:v>
                </c:pt>
                <c:pt idx="18">
                  <c:v>0.50862541666666672</c:v>
                </c:pt>
                <c:pt idx="19">
                  <c:v>0.41164130434782609</c:v>
                </c:pt>
                <c:pt idx="20">
                  <c:v>0.39869454545454541</c:v>
                </c:pt>
                <c:pt idx="21">
                  <c:v>0.51287652173913034</c:v>
                </c:pt>
                <c:pt idx="22">
                  <c:v>0.53178545454545445</c:v>
                </c:pt>
                <c:pt idx="23">
                  <c:v>0.45237857142857124</c:v>
                </c:pt>
              </c:numCache>
            </c:numRef>
          </c:val>
          <c:extLst>
            <c:ext xmlns:c16="http://schemas.microsoft.com/office/drawing/2014/chart" uri="{C3380CC4-5D6E-409C-BE32-E72D297353CC}">
              <c16:uniqueId val="{00000000-2BF3-4194-89DD-BAA4EB4B9891}"/>
            </c:ext>
          </c:extLst>
        </c:ser>
        <c:ser>
          <c:idx val="2"/>
          <c:order val="1"/>
          <c:tx>
            <c:v>Observed</c:v>
          </c:tx>
          <c:spPr>
            <a:solidFill>
              <a:schemeClr val="accent2"/>
            </a:solidFill>
            <a:ln w="25400">
              <a:noFill/>
            </a:ln>
            <a:effectLst/>
          </c:spPr>
          <c:cat>
            <c:numRef>
              <c:f>'plotting data'!$M$2:$M$20</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'plotting data'!$Q$121:$Q$144</c:f>
              <c:numCache>
                <c:formatCode>0.00</c:formatCode>
                <c:ptCount val="24"/>
                <c:pt idx="0">
                  <c:v>9.0100593506493496</c:v>
                </c:pt>
                <c:pt idx="1">
                  <c:v>10.250169818840581</c:v>
                </c:pt>
                <c:pt idx="2">
                  <c:v>9.2016412862318866</c:v>
                </c:pt>
                <c:pt idx="3">
                  <c:v>7.9988680735930746</c:v>
                </c:pt>
                <c:pt idx="4">
                  <c:v>6.9929198550724632</c:v>
                </c:pt>
                <c:pt idx="5">
                  <c:v>7.5645025889328084</c:v>
                </c:pt>
                <c:pt idx="6">
                  <c:v>0</c:v>
                </c:pt>
                <c:pt idx="7">
                  <c:v>0</c:v>
                </c:pt>
                <c:pt idx="8">
                  <c:v>0</c:v>
                </c:pt>
                <c:pt idx="9">
                  <c:v>6.2164751904761903</c:v>
                </c:pt>
                <c:pt idx="10">
                  <c:v>4.3682574458874459</c:v>
                </c:pt>
                <c:pt idx="11">
                  <c:v>4.3132162499999991</c:v>
                </c:pt>
                <c:pt idx="12">
                  <c:v>3.5372291666666671</c:v>
                </c:pt>
                <c:pt idx="13">
                  <c:v>3.6316710333333342</c:v>
                </c:pt>
                <c:pt idx="14">
                  <c:v>2.8708812500000001</c:v>
                </c:pt>
                <c:pt idx="15">
                  <c:v>3.8672454166666661</c:v>
                </c:pt>
                <c:pt idx="16">
                  <c:v>2.9108313241106716</c:v>
                </c:pt>
                <c:pt idx="17">
                  <c:v>1.6213513000000002</c:v>
                </c:pt>
                <c:pt idx="18">
                  <c:v>1.7058969833333331</c:v>
                </c:pt>
                <c:pt idx="19">
                  <c:v>2.4070532789855079</c:v>
                </c:pt>
                <c:pt idx="20">
                  <c:v>2.6123780632411062</c:v>
                </c:pt>
                <c:pt idx="21">
                  <c:v>2.4774751449275363</c:v>
                </c:pt>
                <c:pt idx="22">
                  <c:v>2.3816213636363637</c:v>
                </c:pt>
                <c:pt idx="23">
                  <c:v>2.2476687012987022</c:v>
                </c:pt>
              </c:numCache>
            </c:numRef>
          </c:val>
          <c:extLst>
            <c:ext xmlns:c16="http://schemas.microsoft.com/office/drawing/2014/chart" uri="{C3380CC4-5D6E-409C-BE32-E72D297353CC}">
              <c16:uniqueId val="{00000001-2BF3-4194-89DD-BAA4EB4B9891}"/>
            </c:ext>
          </c:extLst>
        </c:ser>
        <c:dLbls>
          <c:showLegendKey val="0"/>
          <c:showVal val="0"/>
          <c:showCatName val="0"/>
          <c:showSerName val="0"/>
          <c:showPercent val="0"/>
          <c:showBubbleSize val="0"/>
        </c:dLbls>
        <c:axId val="628092208"/>
        <c:axId val="628080072"/>
      </c:areaChart>
      <c:lineChart>
        <c:grouping val="standard"/>
        <c:varyColors val="0"/>
        <c:ser>
          <c:idx val="0"/>
          <c:order val="2"/>
          <c:tx>
            <c:v>Natural - Best</c:v>
          </c:tx>
          <c:spPr>
            <a:ln w="28575" cap="rnd">
              <a:solidFill>
                <a:srgbClr val="FF0000"/>
              </a:solidFill>
              <a:round/>
            </a:ln>
            <a:effectLst/>
          </c:spPr>
          <c:marker>
            <c:symbol val="none"/>
          </c:marker>
          <c:val>
            <c:numRef>
              <c:f>'plotting data'!$AA$121:$AA$144</c:f>
              <c:numCache>
                <c:formatCode>General</c:formatCode>
                <c:ptCount val="24"/>
                <c:pt idx="0">
                  <c:v>0.25932861299999999</c:v>
                </c:pt>
                <c:pt idx="1">
                  <c:v>0.25932861299999999</c:v>
                </c:pt>
                <c:pt idx="2">
                  <c:v>0.25932861299999999</c:v>
                </c:pt>
                <c:pt idx="3">
                  <c:v>0.25932861299999999</c:v>
                </c:pt>
                <c:pt idx="4">
                  <c:v>0.25932861299999999</c:v>
                </c:pt>
                <c:pt idx="5">
                  <c:v>0.25932861299999999</c:v>
                </c:pt>
                <c:pt idx="6">
                  <c:v>0.25932861299999999</c:v>
                </c:pt>
                <c:pt idx="7">
                  <c:v>0.25932861299999999</c:v>
                </c:pt>
                <c:pt idx="8">
                  <c:v>0.25932861299999999</c:v>
                </c:pt>
                <c:pt idx="9">
                  <c:v>0.32516239000000002</c:v>
                </c:pt>
                <c:pt idx="10">
                  <c:v>0.32516239000000002</c:v>
                </c:pt>
                <c:pt idx="11">
                  <c:v>0.32516239000000002</c:v>
                </c:pt>
                <c:pt idx="12">
                  <c:v>0.32516239000000002</c:v>
                </c:pt>
                <c:pt idx="13">
                  <c:v>0.32516239000000002</c:v>
                </c:pt>
                <c:pt idx="14">
                  <c:v>0.32516239000000002</c:v>
                </c:pt>
                <c:pt idx="15">
                  <c:v>0.32516239000000002</c:v>
                </c:pt>
                <c:pt idx="16">
                  <c:v>0.32516239000000002</c:v>
                </c:pt>
                <c:pt idx="17">
                  <c:v>0.32516239000000002</c:v>
                </c:pt>
                <c:pt idx="18">
                  <c:v>0.32516239000000002</c:v>
                </c:pt>
                <c:pt idx="19">
                  <c:v>0.32516239000000002</c:v>
                </c:pt>
                <c:pt idx="20">
                  <c:v>0.32516239000000002</c:v>
                </c:pt>
                <c:pt idx="21">
                  <c:v>0.32516239000000002</c:v>
                </c:pt>
                <c:pt idx="22">
                  <c:v>0.32516239000000002</c:v>
                </c:pt>
                <c:pt idx="23">
                  <c:v>0.32516239000000002</c:v>
                </c:pt>
              </c:numCache>
            </c:numRef>
          </c:val>
          <c:smooth val="0"/>
          <c:extLst>
            <c:ext xmlns:c16="http://schemas.microsoft.com/office/drawing/2014/chart" uri="{C3380CC4-5D6E-409C-BE32-E72D297353CC}">
              <c16:uniqueId val="{00000002-2BF3-4194-89DD-BAA4EB4B9891}"/>
            </c:ext>
          </c:extLst>
        </c:ser>
        <c:ser>
          <c:idx val="3"/>
          <c:order val="3"/>
          <c:tx>
            <c:v>Natural Routine - Most Impaired</c:v>
          </c:tx>
          <c:spPr>
            <a:ln w="28575" cap="rnd">
              <a:solidFill>
                <a:srgbClr val="7030A0"/>
              </a:solidFill>
              <a:round/>
            </a:ln>
            <a:effectLst/>
          </c:spPr>
          <c:marker>
            <c:symbol val="none"/>
          </c:marker>
          <c:val>
            <c:numRef>
              <c:f>'plotting data'!$AB$121:$AB$144</c:f>
              <c:numCache>
                <c:formatCode>General</c:formatCode>
                <c:ptCount val="24"/>
                <c:pt idx="0">
                  <c:v>1.5029034407999999</c:v>
                </c:pt>
                <c:pt idx="1">
                  <c:v>1.5029034407999999</c:v>
                </c:pt>
                <c:pt idx="2">
                  <c:v>1.5029034407999999</c:v>
                </c:pt>
                <c:pt idx="3">
                  <c:v>1.5029034407999999</c:v>
                </c:pt>
                <c:pt idx="4">
                  <c:v>1.5029034407999999</c:v>
                </c:pt>
                <c:pt idx="5">
                  <c:v>1.5029034407999999</c:v>
                </c:pt>
                <c:pt idx="6">
                  <c:v>1.5029034407999999</c:v>
                </c:pt>
                <c:pt idx="7">
                  <c:v>1.5029034407999999</c:v>
                </c:pt>
                <c:pt idx="8">
                  <c:v>1.5029034407999999</c:v>
                </c:pt>
                <c:pt idx="9">
                  <c:v>1.3701337703000001</c:v>
                </c:pt>
                <c:pt idx="10">
                  <c:v>1.3701337703000001</c:v>
                </c:pt>
                <c:pt idx="11">
                  <c:v>1.3701337703000001</c:v>
                </c:pt>
                <c:pt idx="12">
                  <c:v>1.3701337703000001</c:v>
                </c:pt>
                <c:pt idx="13">
                  <c:v>1.3701337703000001</c:v>
                </c:pt>
                <c:pt idx="14">
                  <c:v>1.3701337703000001</c:v>
                </c:pt>
                <c:pt idx="15">
                  <c:v>1.3701337703000001</c:v>
                </c:pt>
                <c:pt idx="16">
                  <c:v>1.3701337703000001</c:v>
                </c:pt>
                <c:pt idx="17">
                  <c:v>1.3701337703000001</c:v>
                </c:pt>
                <c:pt idx="18">
                  <c:v>1.3701337703000001</c:v>
                </c:pt>
                <c:pt idx="19">
                  <c:v>1.3701337703000001</c:v>
                </c:pt>
                <c:pt idx="20">
                  <c:v>1.3701337703000001</c:v>
                </c:pt>
                <c:pt idx="21">
                  <c:v>1.3701337703000001</c:v>
                </c:pt>
                <c:pt idx="22">
                  <c:v>1.3701337703000001</c:v>
                </c:pt>
                <c:pt idx="23">
                  <c:v>1.3701337703000001</c:v>
                </c:pt>
              </c:numCache>
            </c:numRef>
          </c:val>
          <c:smooth val="0"/>
          <c:extLst>
            <c:ext xmlns:c16="http://schemas.microsoft.com/office/drawing/2014/chart" uri="{C3380CC4-5D6E-409C-BE32-E72D297353CC}">
              <c16:uniqueId val="{00000003-2BF3-4194-89DD-BAA4EB4B9891}"/>
            </c:ext>
          </c:extLst>
        </c:ser>
        <c:dLbls>
          <c:showLegendKey val="0"/>
          <c:showVal val="0"/>
          <c:showCatName val="0"/>
          <c:showSerName val="0"/>
          <c:showPercent val="0"/>
          <c:showBubbleSize val="0"/>
        </c:dLbls>
        <c:marker val="1"/>
        <c:smooth val="0"/>
        <c:axId val="628092208"/>
        <c:axId val="628080072"/>
      </c:lineChart>
      <c:catAx>
        <c:axId val="62809220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628080072"/>
        <c:crosses val="autoZero"/>
        <c:auto val="1"/>
        <c:lblAlgn val="ctr"/>
        <c:lblOffset val="100"/>
        <c:noMultiLvlLbl val="0"/>
      </c:catAx>
      <c:valAx>
        <c:axId val="628080072"/>
        <c:scaling>
          <c:orientation val="minMax"/>
          <c:max val="30"/>
        </c:scaling>
        <c:delete val="0"/>
        <c:axPos val="l"/>
        <c:majorGridlines>
          <c:spPr>
            <a:ln w="3175" cap="flat" cmpd="sng" algn="ctr">
              <a:no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sz="1600" b="1">
                    <a:solidFill>
                      <a:sysClr val="windowText" lastClr="000000"/>
                    </a:solidFill>
                  </a:rPr>
                  <a:t>Extinction (Mm-1)</a:t>
                </a:r>
              </a:p>
            </c:rich>
          </c:tx>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628092208"/>
        <c:crosses val="autoZero"/>
        <c:crossBetween val="between"/>
      </c:valAx>
      <c:spPr>
        <a:solidFill>
          <a:schemeClr val="bg1">
            <a:lumMod val="95000"/>
          </a:schemeClr>
        </a:solidFill>
        <a:ln>
          <a:noFill/>
        </a:ln>
        <a:effectLst/>
      </c:spPr>
    </c:plotArea>
    <c:legend>
      <c:legendPos val="r"/>
      <c:legendEntry>
        <c:idx val="1"/>
        <c:delete val="1"/>
      </c:legendEntry>
      <c:layout>
        <c:manualLayout>
          <c:xMode val="edge"/>
          <c:yMode val="edge"/>
          <c:x val="0.55937234430081118"/>
          <c:y val="5.1274668733355407E-2"/>
          <c:w val="0.36181196617953543"/>
          <c:h val="0.15032403794033633"/>
        </c:manualLayout>
      </c:layout>
      <c:overlay val="0"/>
      <c:spPr>
        <a:noFill/>
        <a:ln>
          <a:solidFill>
            <a:schemeClr val="tx1"/>
          </a:solid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502860701989173E-2"/>
          <c:y val="2.4940480192834298E-2"/>
          <c:w val="0.87851857082986995"/>
          <c:h val="0.91684817645204908"/>
        </c:manualLayout>
      </c:layout>
      <c:areaChart>
        <c:grouping val="stacked"/>
        <c:varyColors val="0"/>
        <c:ser>
          <c:idx val="1"/>
          <c:order val="0"/>
          <c:tx>
            <c:strRef>
              <c:f>'plotting data'!$R$1</c:f>
              <c:strCache>
                <c:ptCount val="1"/>
                <c:pt idx="0">
                  <c:v>Low Organic Carbon Mass Extinction (Mm-1)</c:v>
                </c:pt>
              </c:strCache>
            </c:strRef>
          </c:tx>
          <c:spPr>
            <a:noFill/>
            <a:ln w="25400">
              <a:noFill/>
            </a:ln>
            <a:effectLst/>
          </c:spPr>
          <c:cat>
            <c:numRef>
              <c:f>'plotting data'!$M$2:$M$20</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'plotting data'!$R$121:$R$144</c:f>
              <c:numCache>
                <c:formatCode>0.00</c:formatCode>
                <c:ptCount val="24"/>
                <c:pt idx="0">
                  <c:v>1.0989899999999999</c:v>
                </c:pt>
                <c:pt idx="1">
                  <c:v>1.6167495652173913</c:v>
                </c:pt>
                <c:pt idx="2">
                  <c:v>1.4058369565217392</c:v>
                </c:pt>
                <c:pt idx="3">
                  <c:v>0.83056047619047613</c:v>
                </c:pt>
                <c:pt idx="4">
                  <c:v>1.0353247826086955</c:v>
                </c:pt>
                <c:pt idx="5">
                  <c:v>0.7166322727272727</c:v>
                </c:pt>
                <c:pt idx="6">
                  <c:v>0</c:v>
                </c:pt>
                <c:pt idx="7">
                  <c:v>0</c:v>
                </c:pt>
                <c:pt idx="8">
                  <c:v>0</c:v>
                </c:pt>
                <c:pt idx="9">
                  <c:v>3.0241420000000003</c:v>
                </c:pt>
                <c:pt idx="10">
                  <c:v>3.0123980952380953</c:v>
                </c:pt>
                <c:pt idx="11">
                  <c:v>3.0819750000000004</c:v>
                </c:pt>
                <c:pt idx="12">
                  <c:v>3.0919508333333332</c:v>
                </c:pt>
                <c:pt idx="13">
                  <c:v>3.1237145833333329</c:v>
                </c:pt>
                <c:pt idx="14">
                  <c:v>2.2331050000000006</c:v>
                </c:pt>
                <c:pt idx="15">
                  <c:v>2.8619266666666658</c:v>
                </c:pt>
                <c:pt idx="16">
                  <c:v>1.9017927272727277</c:v>
                </c:pt>
                <c:pt idx="17">
                  <c:v>2.0750466666666667</c:v>
                </c:pt>
                <c:pt idx="18">
                  <c:v>1.6421308333333338</c:v>
                </c:pt>
                <c:pt idx="19">
                  <c:v>1.5580713043478256</c:v>
                </c:pt>
                <c:pt idx="20">
                  <c:v>2.063585909090909</c:v>
                </c:pt>
                <c:pt idx="21">
                  <c:v>2.0314630434782606</c:v>
                </c:pt>
                <c:pt idx="22">
                  <c:v>1.6560704545454548</c:v>
                </c:pt>
                <c:pt idx="23">
                  <c:v>2.0136133333333333</c:v>
                </c:pt>
              </c:numCache>
            </c:numRef>
          </c:val>
          <c:extLst>
            <c:ext xmlns:c16="http://schemas.microsoft.com/office/drawing/2014/chart" uri="{C3380CC4-5D6E-409C-BE32-E72D297353CC}">
              <c16:uniqueId val="{00000000-16CE-45E0-98D6-7B00EA476133}"/>
            </c:ext>
          </c:extLst>
        </c:ser>
        <c:ser>
          <c:idx val="4"/>
          <c:order val="1"/>
          <c:tx>
            <c:strRef>
              <c:f>'plotting data'!$T$1</c:f>
              <c:strCache>
                <c:ptCount val="1"/>
                <c:pt idx="0">
                  <c:v>Low Light Absorbing Carbon Extinction (Mm-1)</c:v>
                </c:pt>
              </c:strCache>
            </c:strRef>
          </c:tx>
          <c:spPr>
            <a:noFill/>
            <a:ln w="25400">
              <a:noFill/>
            </a:ln>
            <a:effectLst/>
          </c:spPr>
          <c:cat>
            <c:numRef>
              <c:f>'plotting data'!$M$2:$M$20</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'plotting data'!$T$121:$T$144</c:f>
              <c:numCache>
                <c:formatCode>0.00</c:formatCode>
                <c:ptCount val="24"/>
                <c:pt idx="0">
                  <c:v>0.30437619047619052</c:v>
                </c:pt>
                <c:pt idx="1">
                  <c:v>0.46605652173913048</c:v>
                </c:pt>
                <c:pt idx="2">
                  <c:v>0.47956086956521737</c:v>
                </c:pt>
                <c:pt idx="3">
                  <c:v>0.43418095238095245</c:v>
                </c:pt>
                <c:pt idx="4">
                  <c:v>0.52827391304347804</c:v>
                </c:pt>
                <c:pt idx="5">
                  <c:v>0.35804545454545461</c:v>
                </c:pt>
                <c:pt idx="6">
                  <c:v>0</c:v>
                </c:pt>
                <c:pt idx="7">
                  <c:v>0</c:v>
                </c:pt>
                <c:pt idx="8">
                  <c:v>0</c:v>
                </c:pt>
                <c:pt idx="9">
                  <c:v>1.2397</c:v>
                </c:pt>
                <c:pt idx="10">
                  <c:v>1.0359047619047619</c:v>
                </c:pt>
                <c:pt idx="11">
                  <c:v>1.0036250000000002</c:v>
                </c:pt>
                <c:pt idx="12">
                  <c:v>0.90666666666666662</c:v>
                </c:pt>
                <c:pt idx="13">
                  <c:v>0.92995833333333333</c:v>
                </c:pt>
                <c:pt idx="14">
                  <c:v>0.85187500000000016</c:v>
                </c:pt>
                <c:pt idx="15">
                  <c:v>1.1317916666666665</c:v>
                </c:pt>
                <c:pt idx="16">
                  <c:v>0.63900000000000012</c:v>
                </c:pt>
                <c:pt idx="17">
                  <c:v>0.67812499999999998</c:v>
                </c:pt>
                <c:pt idx="18">
                  <c:v>0.42987499999999995</c:v>
                </c:pt>
                <c:pt idx="19">
                  <c:v>0.46930434782608688</c:v>
                </c:pt>
                <c:pt idx="20">
                  <c:v>0.50663636363636366</c:v>
                </c:pt>
                <c:pt idx="21">
                  <c:v>0.52426086956521734</c:v>
                </c:pt>
                <c:pt idx="22">
                  <c:v>0.41431818181818175</c:v>
                </c:pt>
                <c:pt idx="23">
                  <c:v>0.41233333333333327</c:v>
                </c:pt>
              </c:numCache>
            </c:numRef>
          </c:val>
          <c:extLst>
            <c:ext xmlns:c16="http://schemas.microsoft.com/office/drawing/2014/chart" uri="{C3380CC4-5D6E-409C-BE32-E72D297353CC}">
              <c16:uniqueId val="{00000001-16CE-45E0-98D6-7B00EA476133}"/>
            </c:ext>
          </c:extLst>
        </c:ser>
        <c:ser>
          <c:idx val="2"/>
          <c:order val="2"/>
          <c:tx>
            <c:v>Observed - OCM</c:v>
          </c:tx>
          <c:spPr>
            <a:solidFill>
              <a:schemeClr val="accent6"/>
            </a:solidFill>
            <a:ln w="25400">
              <a:noFill/>
            </a:ln>
            <a:effectLst/>
          </c:spPr>
          <c:cat>
            <c:numRef>
              <c:f>'plotting data'!$M$2:$M$20</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'plotting data'!$S$121:$S$144</c:f>
              <c:numCache>
                <c:formatCode>0.00</c:formatCode>
                <c:ptCount val="24"/>
                <c:pt idx="0">
                  <c:v>2.4448145454545456</c:v>
                </c:pt>
                <c:pt idx="1">
                  <c:v>3.6126941847826073</c:v>
                </c:pt>
                <c:pt idx="2">
                  <c:v>4.1468655434782606</c:v>
                </c:pt>
                <c:pt idx="3">
                  <c:v>3.7995954329004324</c:v>
                </c:pt>
                <c:pt idx="4">
                  <c:v>2.8609110507246385</c:v>
                </c:pt>
                <c:pt idx="5">
                  <c:v>4.6128603359683797</c:v>
                </c:pt>
                <c:pt idx="6">
                  <c:v>0</c:v>
                </c:pt>
                <c:pt idx="7">
                  <c:v>0</c:v>
                </c:pt>
                <c:pt idx="8">
                  <c:v>0</c:v>
                </c:pt>
                <c:pt idx="9">
                  <c:v>4.4840927619047619</c:v>
                </c:pt>
                <c:pt idx="10">
                  <c:v>6.6227741774891804</c:v>
                </c:pt>
                <c:pt idx="11">
                  <c:v>7.793912083333332</c:v>
                </c:pt>
                <c:pt idx="12">
                  <c:v>6.9627445833333343</c:v>
                </c:pt>
                <c:pt idx="13">
                  <c:v>4.1052266166666644</c:v>
                </c:pt>
                <c:pt idx="14">
                  <c:v>6.0705425000000002</c:v>
                </c:pt>
                <c:pt idx="15">
                  <c:v>4.0734104166666665</c:v>
                </c:pt>
                <c:pt idx="16">
                  <c:v>5.3184590118577066</c:v>
                </c:pt>
                <c:pt idx="17">
                  <c:v>4.333348933333335</c:v>
                </c:pt>
                <c:pt idx="18">
                  <c:v>4.246173166666666</c:v>
                </c:pt>
                <c:pt idx="19">
                  <c:v>5.5435674456521742</c:v>
                </c:pt>
                <c:pt idx="20">
                  <c:v>4.5336845256917</c:v>
                </c:pt>
                <c:pt idx="21">
                  <c:v>3.3164715398550726</c:v>
                </c:pt>
                <c:pt idx="22">
                  <c:v>3.2754345454545457</c:v>
                </c:pt>
                <c:pt idx="23">
                  <c:v>3.4099234848484845</c:v>
                </c:pt>
              </c:numCache>
            </c:numRef>
          </c:val>
          <c:extLst>
            <c:ext xmlns:c16="http://schemas.microsoft.com/office/drawing/2014/chart" uri="{C3380CC4-5D6E-409C-BE32-E72D297353CC}">
              <c16:uniqueId val="{00000002-16CE-45E0-98D6-7B00EA476133}"/>
            </c:ext>
          </c:extLst>
        </c:ser>
        <c:ser>
          <c:idx val="5"/>
          <c:order val="3"/>
          <c:tx>
            <c:v>Observed - LAC</c:v>
          </c:tx>
          <c:spPr>
            <a:solidFill>
              <a:schemeClr val="tx1">
                <a:lumMod val="50000"/>
                <a:lumOff val="50000"/>
              </a:schemeClr>
            </a:solidFill>
            <a:ln w="25400">
              <a:noFill/>
            </a:ln>
            <a:effectLst/>
          </c:spPr>
          <c:cat>
            <c:numRef>
              <c:f>'plotting data'!$M$2:$M$20</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'plotting data'!$U$121:$U$144</c:f>
              <c:numCache>
                <c:formatCode>0.00</c:formatCode>
                <c:ptCount val="24"/>
                <c:pt idx="0">
                  <c:v>1.2099465367965367</c:v>
                </c:pt>
                <c:pt idx="1">
                  <c:v>1.3535934782608696</c:v>
                </c:pt>
                <c:pt idx="2">
                  <c:v>1.6677266304347822</c:v>
                </c:pt>
                <c:pt idx="3">
                  <c:v>1.6862690476190481</c:v>
                </c:pt>
                <c:pt idx="4">
                  <c:v>1.0720844202898552</c:v>
                </c:pt>
                <c:pt idx="5">
                  <c:v>1.7332284584980242</c:v>
                </c:pt>
                <c:pt idx="6">
                  <c:v>0</c:v>
                </c:pt>
                <c:pt idx="7">
                  <c:v>0</c:v>
                </c:pt>
                <c:pt idx="8">
                  <c:v>0</c:v>
                </c:pt>
                <c:pt idx="9">
                  <c:v>2.5091095238095242</c:v>
                </c:pt>
                <c:pt idx="10">
                  <c:v>2.5030043290043302</c:v>
                </c:pt>
                <c:pt idx="11">
                  <c:v>2.446041666666666</c:v>
                </c:pt>
                <c:pt idx="12">
                  <c:v>2.8274583333333334</c:v>
                </c:pt>
                <c:pt idx="13">
                  <c:v>1.3283216666666662</c:v>
                </c:pt>
                <c:pt idx="14">
                  <c:v>2.5977916666666667</c:v>
                </c:pt>
                <c:pt idx="15">
                  <c:v>1.6676250000000006</c:v>
                </c:pt>
                <c:pt idx="16">
                  <c:v>1.8267826086956522</c:v>
                </c:pt>
                <c:pt idx="17">
                  <c:v>1.2240750000000005</c:v>
                </c:pt>
                <c:pt idx="18">
                  <c:v>1.6400049999999995</c:v>
                </c:pt>
                <c:pt idx="19">
                  <c:v>1.7541123188405798</c:v>
                </c:pt>
                <c:pt idx="20">
                  <c:v>1.8075375494071149</c:v>
                </c:pt>
                <c:pt idx="21">
                  <c:v>1.0960307971014496</c:v>
                </c:pt>
                <c:pt idx="22">
                  <c:v>1.1106363636363636</c:v>
                </c:pt>
                <c:pt idx="23">
                  <c:v>1.2326212121212123</c:v>
                </c:pt>
              </c:numCache>
            </c:numRef>
          </c:val>
          <c:extLst>
            <c:ext xmlns:c16="http://schemas.microsoft.com/office/drawing/2014/chart" uri="{C3380CC4-5D6E-409C-BE32-E72D297353CC}">
              <c16:uniqueId val="{00000003-16CE-45E0-98D6-7B00EA476133}"/>
            </c:ext>
          </c:extLst>
        </c:ser>
        <c:dLbls>
          <c:showLegendKey val="0"/>
          <c:showVal val="0"/>
          <c:showCatName val="0"/>
          <c:showSerName val="0"/>
          <c:showPercent val="0"/>
          <c:showBubbleSize val="0"/>
        </c:dLbls>
        <c:axId val="628092208"/>
        <c:axId val="628080072"/>
      </c:areaChart>
      <c:lineChart>
        <c:grouping val="standard"/>
        <c:varyColors val="0"/>
        <c:ser>
          <c:idx val="0"/>
          <c:order val="4"/>
          <c:tx>
            <c:v>Natural (OCM+LAC) - Best</c:v>
          </c:tx>
          <c:spPr>
            <a:ln w="28575" cap="rnd">
              <a:solidFill>
                <a:srgbClr val="FF0000"/>
              </a:solidFill>
              <a:round/>
            </a:ln>
            <a:effectLst/>
          </c:spPr>
          <c:marker>
            <c:symbol val="none"/>
          </c:marker>
          <c:val>
            <c:numRef>
              <c:f>'plotting data'!$AI$121:$AI$144</c:f>
              <c:numCache>
                <c:formatCode>General</c:formatCode>
                <c:ptCount val="24"/>
                <c:pt idx="0">
                  <c:v>1.0857348099999999</c:v>
                </c:pt>
                <c:pt idx="1">
                  <c:v>1.0857348099999999</c:v>
                </c:pt>
                <c:pt idx="2">
                  <c:v>1.0857348099999999</c:v>
                </c:pt>
                <c:pt idx="3">
                  <c:v>1.0857348099999999</c:v>
                </c:pt>
                <c:pt idx="4">
                  <c:v>1.0857348099999999</c:v>
                </c:pt>
                <c:pt idx="5">
                  <c:v>1.0857348099999999</c:v>
                </c:pt>
                <c:pt idx="6">
                  <c:v>1.0857348099999999</c:v>
                </c:pt>
                <c:pt idx="7">
                  <c:v>1.0857348099999999</c:v>
                </c:pt>
                <c:pt idx="8">
                  <c:v>1.0857348099999999</c:v>
                </c:pt>
                <c:pt idx="9">
                  <c:v>2.3701477479999999</c:v>
                </c:pt>
                <c:pt idx="10">
                  <c:v>2.3701477479999999</c:v>
                </c:pt>
                <c:pt idx="11">
                  <c:v>2.3701477479999999</c:v>
                </c:pt>
                <c:pt idx="12">
                  <c:v>2.3701477479999999</c:v>
                </c:pt>
                <c:pt idx="13">
                  <c:v>2.3701477479999999</c:v>
                </c:pt>
                <c:pt idx="14">
                  <c:v>2.3701477479999999</c:v>
                </c:pt>
                <c:pt idx="15">
                  <c:v>2.3701477479999999</c:v>
                </c:pt>
                <c:pt idx="16">
                  <c:v>2.3701477479999999</c:v>
                </c:pt>
                <c:pt idx="17">
                  <c:v>2.3701477479999999</c:v>
                </c:pt>
                <c:pt idx="18">
                  <c:v>2.3701477479999999</c:v>
                </c:pt>
                <c:pt idx="19">
                  <c:v>2.3701477479999999</c:v>
                </c:pt>
                <c:pt idx="20">
                  <c:v>2.3701477479999999</c:v>
                </c:pt>
                <c:pt idx="21">
                  <c:v>2.3701477479999999</c:v>
                </c:pt>
                <c:pt idx="22">
                  <c:v>2.3701477479999999</c:v>
                </c:pt>
                <c:pt idx="23">
                  <c:v>2.3701477479999999</c:v>
                </c:pt>
              </c:numCache>
            </c:numRef>
          </c:val>
          <c:smooth val="0"/>
          <c:extLst>
            <c:ext xmlns:c16="http://schemas.microsoft.com/office/drawing/2014/chart" uri="{C3380CC4-5D6E-409C-BE32-E72D297353CC}">
              <c16:uniqueId val="{00000004-16CE-45E0-98D6-7B00EA476133}"/>
            </c:ext>
          </c:extLst>
        </c:ser>
        <c:ser>
          <c:idx val="3"/>
          <c:order val="5"/>
          <c:tx>
            <c:v>Natural Routine + Episodic (OCM+LAC) - Most Impaired</c:v>
          </c:tx>
          <c:spPr>
            <a:ln w="28575" cap="rnd">
              <a:solidFill>
                <a:srgbClr val="7030A0"/>
              </a:solidFill>
              <a:round/>
            </a:ln>
            <a:effectLst/>
          </c:spPr>
          <c:marker>
            <c:symbol val="none"/>
          </c:marker>
          <c:val>
            <c:numRef>
              <c:f>'plotting data'!$AJ$121:$AJ$144</c:f>
              <c:numCache>
                <c:formatCode>General</c:formatCode>
                <c:ptCount val="24"/>
                <c:pt idx="0">
                  <c:v>9.4301499733000007</c:v>
                </c:pt>
                <c:pt idx="1">
                  <c:v>9.4301499733000007</c:v>
                </c:pt>
                <c:pt idx="2">
                  <c:v>9.4301499733000007</c:v>
                </c:pt>
                <c:pt idx="3">
                  <c:v>9.4301499733000007</c:v>
                </c:pt>
                <c:pt idx="4">
                  <c:v>9.4301499733000007</c:v>
                </c:pt>
                <c:pt idx="5">
                  <c:v>9.4301499733000007</c:v>
                </c:pt>
                <c:pt idx="6">
                  <c:v>9.4301499733000007</c:v>
                </c:pt>
                <c:pt idx="7">
                  <c:v>9.4301499733000007</c:v>
                </c:pt>
                <c:pt idx="8">
                  <c:v>9.4301499733000007</c:v>
                </c:pt>
                <c:pt idx="9">
                  <c:v>7.9694967095999996</c:v>
                </c:pt>
                <c:pt idx="10">
                  <c:v>7.9694967095999996</c:v>
                </c:pt>
                <c:pt idx="11">
                  <c:v>7.9694967095999996</c:v>
                </c:pt>
                <c:pt idx="12">
                  <c:v>7.9694967095999996</c:v>
                </c:pt>
                <c:pt idx="13">
                  <c:v>7.9694967095999996</c:v>
                </c:pt>
                <c:pt idx="14">
                  <c:v>7.9694967095999996</c:v>
                </c:pt>
                <c:pt idx="15">
                  <c:v>7.9694967095999996</c:v>
                </c:pt>
                <c:pt idx="16">
                  <c:v>7.9694967095999996</c:v>
                </c:pt>
                <c:pt idx="17">
                  <c:v>7.9694967095999996</c:v>
                </c:pt>
                <c:pt idx="18">
                  <c:v>7.9694967095999996</c:v>
                </c:pt>
                <c:pt idx="19">
                  <c:v>7.9694967095999996</c:v>
                </c:pt>
                <c:pt idx="20">
                  <c:v>7.9694967095999996</c:v>
                </c:pt>
                <c:pt idx="21">
                  <c:v>7.9694967095999996</c:v>
                </c:pt>
                <c:pt idx="22">
                  <c:v>7.9694967095999996</c:v>
                </c:pt>
                <c:pt idx="23">
                  <c:v>7.9694967095999996</c:v>
                </c:pt>
              </c:numCache>
            </c:numRef>
          </c:val>
          <c:smooth val="0"/>
          <c:extLst>
            <c:ext xmlns:c16="http://schemas.microsoft.com/office/drawing/2014/chart" uri="{C3380CC4-5D6E-409C-BE32-E72D297353CC}">
              <c16:uniqueId val="{00000005-16CE-45E0-98D6-7B00EA476133}"/>
            </c:ext>
          </c:extLst>
        </c:ser>
        <c:dLbls>
          <c:showLegendKey val="0"/>
          <c:showVal val="0"/>
          <c:showCatName val="0"/>
          <c:showSerName val="0"/>
          <c:showPercent val="0"/>
          <c:showBubbleSize val="0"/>
        </c:dLbls>
        <c:marker val="1"/>
        <c:smooth val="0"/>
        <c:axId val="628092208"/>
        <c:axId val="628080072"/>
      </c:lineChart>
      <c:catAx>
        <c:axId val="62809220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628080072"/>
        <c:crosses val="autoZero"/>
        <c:auto val="1"/>
        <c:lblAlgn val="ctr"/>
        <c:lblOffset val="100"/>
        <c:noMultiLvlLbl val="0"/>
      </c:catAx>
      <c:valAx>
        <c:axId val="628080072"/>
        <c:scaling>
          <c:orientation val="minMax"/>
          <c:max val="25"/>
        </c:scaling>
        <c:delete val="0"/>
        <c:axPos val="l"/>
        <c:majorGridlines>
          <c:spPr>
            <a:ln w="3175" cap="flat" cmpd="sng" algn="ctr">
              <a:no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sz="1600" b="1">
                    <a:solidFill>
                      <a:sysClr val="windowText" lastClr="000000"/>
                    </a:solidFill>
                  </a:rPr>
                  <a:t>Extinction (Mm-1)</a:t>
                </a:r>
              </a:p>
            </c:rich>
          </c:tx>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628092208"/>
        <c:crosses val="autoZero"/>
        <c:crossBetween val="between"/>
      </c:valAx>
      <c:spPr>
        <a:solidFill>
          <a:schemeClr val="bg1">
            <a:lumMod val="95000"/>
          </a:schemeClr>
        </a:solidFill>
        <a:ln>
          <a:noFill/>
        </a:ln>
        <a:effectLst/>
      </c:spPr>
    </c:plotArea>
    <c:legend>
      <c:legendPos val="r"/>
      <c:legendEntry>
        <c:idx val="2"/>
        <c:delete val="1"/>
      </c:legendEntry>
      <c:legendEntry>
        <c:idx val="3"/>
        <c:delete val="1"/>
      </c:legendEntry>
      <c:layout>
        <c:manualLayout>
          <c:xMode val="edge"/>
          <c:yMode val="edge"/>
          <c:x val="0.66345604159246163"/>
          <c:y val="4.5203983007178705E-2"/>
          <c:w val="0.28949463637636363"/>
          <c:h val="0.259028315368316"/>
        </c:manualLayout>
      </c:layout>
      <c:overlay val="0"/>
      <c:spPr>
        <a:noFill/>
        <a:ln>
          <a:solidFill>
            <a:schemeClr val="tx1"/>
          </a:solid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0.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codeName="Chart5"/>
  <sheetViews>
    <sheetView zoomScale="8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codeName="Chart6"/>
  <sheetViews>
    <sheetView zoomScale="81"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codeName="Chart7"/>
  <sheetViews>
    <sheetView zoomScale="60"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Chart9"/>
  <sheetViews>
    <sheetView zoomScale="60"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Chart10"/>
  <sheetViews>
    <sheetView zoomScale="60"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codeName="Chart11"/>
  <sheetViews>
    <sheetView zoomScale="60"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7620</xdr:rowOff>
    </xdr:from>
    <xdr:to>
      <xdr:col>23</xdr:col>
      <xdr:colOff>137160</xdr:colOff>
      <xdr:row>37</xdr:row>
      <xdr:rowOff>121920</xdr:rowOff>
    </xdr:to>
    <xdr:graphicFrame macro="">
      <xdr:nvGraphicFramePr>
        <xdr:cNvPr id="2" name="Chart 1">
          <a:extLst>
            <a:ext uri="{FF2B5EF4-FFF2-40B4-BE49-F238E27FC236}">
              <a16:creationId xmlns:a16="http://schemas.microsoft.com/office/drawing/2014/main" id="{C256CF33-6EFA-41ED-B657-3F133F2A5E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24</xdr:col>
      <xdr:colOff>464820</xdr:colOff>
      <xdr:row>3</xdr:row>
      <xdr:rowOff>38100</xdr:rowOff>
    </xdr:from>
    <xdr:to>
      <xdr:col>28</xdr:col>
      <xdr:colOff>342900</xdr:colOff>
      <xdr:row>12</xdr:row>
      <xdr:rowOff>91440</xdr:rowOff>
    </xdr:to>
    <mc:AlternateContent xmlns:mc="http://schemas.openxmlformats.org/markup-compatibility/2006" xmlns:a14="http://schemas.microsoft.com/office/drawing/2010/main">
      <mc:Choice Requires="a14">
        <xdr:graphicFrame macro="">
          <xdr:nvGraphicFramePr>
            <xdr:cNvPr id="3" name="Site">
              <a:extLst>
                <a:ext uri="{FF2B5EF4-FFF2-40B4-BE49-F238E27FC236}">
                  <a16:creationId xmlns:a16="http://schemas.microsoft.com/office/drawing/2014/main" id="{81DF7AE1-30F1-4D09-9CA1-F80C2FE7DE74}"/>
                </a:ext>
              </a:extLst>
            </xdr:cNvPr>
            <xdr:cNvGraphicFramePr/>
          </xdr:nvGraphicFramePr>
          <xdr:xfrm>
            <a:off x="0" y="0"/>
            <a:ext cx="0" cy="0"/>
          </xdr:xfrm>
          <a:graphic>
            <a:graphicData uri="http://schemas.microsoft.com/office/drawing/2010/slicer">
              <sle:slicer xmlns:sle="http://schemas.microsoft.com/office/drawing/2010/slicer" name="Site"/>
            </a:graphicData>
          </a:graphic>
        </xdr:graphicFrame>
      </mc:Choice>
      <mc:Fallback xmlns="">
        <xdr:sp macro="" textlink="">
          <xdr:nvSpPr>
            <xdr:cNvPr id="0" name=""/>
            <xdr:cNvSpPr>
              <a:spLocks noTextEdit="1"/>
            </xdr:cNvSpPr>
          </xdr:nvSpPr>
          <xdr:spPr>
            <a:xfrm>
              <a:off x="12169140" y="426720"/>
              <a:ext cx="1828800" cy="12192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25</xdr:col>
      <xdr:colOff>22860</xdr:colOff>
      <xdr:row>13</xdr:row>
      <xdr:rowOff>121920</xdr:rowOff>
    </xdr:from>
    <xdr:to>
      <xdr:col>28</xdr:col>
      <xdr:colOff>320040</xdr:colOff>
      <xdr:row>32</xdr:row>
      <xdr:rowOff>68580</xdr:rowOff>
    </xdr:to>
    <mc:AlternateContent xmlns:mc="http://schemas.openxmlformats.org/markup-compatibility/2006" xmlns:a14="http://schemas.microsoft.com/office/drawing/2010/main">
      <mc:Choice Requires="a14">
        <xdr:graphicFrame macro="">
          <xdr:nvGraphicFramePr>
            <xdr:cNvPr id="4" name="Year">
              <a:extLst>
                <a:ext uri="{FF2B5EF4-FFF2-40B4-BE49-F238E27FC236}">
                  <a16:creationId xmlns:a16="http://schemas.microsoft.com/office/drawing/2014/main" id="{1131ADFC-6980-4676-A9FB-34CC06ED1326}"/>
                </a:ext>
              </a:extLst>
            </xdr:cNvP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mlns="">
        <xdr:sp macro="" textlink="">
          <xdr:nvSpPr>
            <xdr:cNvPr id="0" name=""/>
            <xdr:cNvSpPr>
              <a:spLocks noTextEdit="1"/>
            </xdr:cNvSpPr>
          </xdr:nvSpPr>
          <xdr:spPr>
            <a:xfrm>
              <a:off x="12214860" y="1805940"/>
              <a:ext cx="1760220" cy="240792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10.xml><?xml version="1.0" encoding="utf-8"?>
<xdr:wsDr xmlns:xdr="http://schemas.openxmlformats.org/drawingml/2006/spreadsheetDrawing" xmlns:a="http://schemas.openxmlformats.org/drawingml/2006/main">
  <xdr:absoluteAnchor>
    <xdr:pos x="0" y="0"/>
    <xdr:ext cx="8636000" cy="6273800"/>
    <xdr:graphicFrame macro="">
      <xdr:nvGraphicFramePr>
        <xdr:cNvPr id="2" name="Chart 1">
          <a:extLst>
            <a:ext uri="{FF2B5EF4-FFF2-40B4-BE49-F238E27FC236}">
              <a16:creationId xmlns:a16="http://schemas.microsoft.com/office/drawing/2014/main" id="{97DAF7B4-0C9C-4710-AE1A-5B6BAB65325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7620</xdr:rowOff>
    </xdr:from>
    <xdr:to>
      <xdr:col>23</xdr:col>
      <xdr:colOff>137160</xdr:colOff>
      <xdr:row>37</xdr:row>
      <xdr:rowOff>121920</xdr:rowOff>
    </xdr:to>
    <xdr:graphicFrame macro="">
      <xdr:nvGraphicFramePr>
        <xdr:cNvPr id="2" name="Chart 1">
          <a:extLst>
            <a:ext uri="{FF2B5EF4-FFF2-40B4-BE49-F238E27FC236}">
              <a16:creationId xmlns:a16="http://schemas.microsoft.com/office/drawing/2014/main" id="{ECE4C560-5CDC-42DA-AD1B-A06D1ECA36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24</xdr:col>
      <xdr:colOff>464820</xdr:colOff>
      <xdr:row>3</xdr:row>
      <xdr:rowOff>38100</xdr:rowOff>
    </xdr:from>
    <xdr:to>
      <xdr:col>28</xdr:col>
      <xdr:colOff>342900</xdr:colOff>
      <xdr:row>12</xdr:row>
      <xdr:rowOff>91440</xdr:rowOff>
    </xdr:to>
    <mc:AlternateContent xmlns:mc="http://schemas.openxmlformats.org/markup-compatibility/2006" xmlns:a14="http://schemas.microsoft.com/office/drawing/2010/main">
      <mc:Choice Requires="a14">
        <xdr:graphicFrame macro="">
          <xdr:nvGraphicFramePr>
            <xdr:cNvPr id="3" name="Site 1">
              <a:extLst>
                <a:ext uri="{FF2B5EF4-FFF2-40B4-BE49-F238E27FC236}">
                  <a16:creationId xmlns:a16="http://schemas.microsoft.com/office/drawing/2014/main" id="{6E06A93E-41FE-4C18-A4DD-6AFB6B17326F}"/>
                </a:ext>
              </a:extLst>
            </xdr:cNvPr>
            <xdr:cNvGraphicFramePr/>
          </xdr:nvGraphicFramePr>
          <xdr:xfrm>
            <a:off x="0" y="0"/>
            <a:ext cx="0" cy="0"/>
          </xdr:xfrm>
          <a:graphic>
            <a:graphicData uri="http://schemas.microsoft.com/office/drawing/2010/slicer">
              <sle:slicer xmlns:sle="http://schemas.microsoft.com/office/drawing/2010/slicer" name="Site 1"/>
            </a:graphicData>
          </a:graphic>
        </xdr:graphicFrame>
      </mc:Choice>
      <mc:Fallback xmlns="">
        <xdr:sp macro="" textlink="">
          <xdr:nvSpPr>
            <xdr:cNvPr id="0" name=""/>
            <xdr:cNvSpPr>
              <a:spLocks noTextEdit="1"/>
            </xdr:cNvSpPr>
          </xdr:nvSpPr>
          <xdr:spPr>
            <a:xfrm>
              <a:off x="12169140" y="426720"/>
              <a:ext cx="1828800" cy="12192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25</xdr:col>
      <xdr:colOff>22860</xdr:colOff>
      <xdr:row>13</xdr:row>
      <xdr:rowOff>121920</xdr:rowOff>
    </xdr:from>
    <xdr:to>
      <xdr:col>28</xdr:col>
      <xdr:colOff>320040</xdr:colOff>
      <xdr:row>32</xdr:row>
      <xdr:rowOff>68580</xdr:rowOff>
    </xdr:to>
    <mc:AlternateContent xmlns:mc="http://schemas.openxmlformats.org/markup-compatibility/2006" xmlns:a14="http://schemas.microsoft.com/office/drawing/2010/main">
      <mc:Choice Requires="a14">
        <xdr:graphicFrame macro="">
          <xdr:nvGraphicFramePr>
            <xdr:cNvPr id="4" name="Year 1">
              <a:extLst>
                <a:ext uri="{FF2B5EF4-FFF2-40B4-BE49-F238E27FC236}">
                  <a16:creationId xmlns:a16="http://schemas.microsoft.com/office/drawing/2014/main" id="{3009164A-6BFC-42F0-815D-1C56EF1BD13C}"/>
                </a:ext>
              </a:extLst>
            </xdr:cNvPr>
            <xdr:cNvGraphicFramePr/>
          </xdr:nvGraphicFramePr>
          <xdr:xfrm>
            <a:off x="0" y="0"/>
            <a:ext cx="0" cy="0"/>
          </xdr:xfrm>
          <a:graphic>
            <a:graphicData uri="http://schemas.microsoft.com/office/drawing/2010/slicer">
              <sle:slicer xmlns:sle="http://schemas.microsoft.com/office/drawing/2010/slicer" name="Year 1"/>
            </a:graphicData>
          </a:graphic>
        </xdr:graphicFrame>
      </mc:Choice>
      <mc:Fallback xmlns="">
        <xdr:sp macro="" textlink="">
          <xdr:nvSpPr>
            <xdr:cNvPr id="0" name=""/>
            <xdr:cNvSpPr>
              <a:spLocks noTextEdit="1"/>
            </xdr:cNvSpPr>
          </xdr:nvSpPr>
          <xdr:spPr>
            <a:xfrm>
              <a:off x="12214860" y="1805940"/>
              <a:ext cx="1760220" cy="240792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7620</xdr:rowOff>
    </xdr:from>
    <xdr:to>
      <xdr:col>23</xdr:col>
      <xdr:colOff>137160</xdr:colOff>
      <xdr:row>37</xdr:row>
      <xdr:rowOff>121920</xdr:rowOff>
    </xdr:to>
    <xdr:graphicFrame macro="">
      <xdr:nvGraphicFramePr>
        <xdr:cNvPr id="2" name="Chart 1">
          <a:extLst>
            <a:ext uri="{FF2B5EF4-FFF2-40B4-BE49-F238E27FC236}">
              <a16:creationId xmlns:a16="http://schemas.microsoft.com/office/drawing/2014/main" id="{32AB53E0-B3A8-4765-97F6-63BB1C55AA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24</xdr:col>
      <xdr:colOff>464820</xdr:colOff>
      <xdr:row>3</xdr:row>
      <xdr:rowOff>38100</xdr:rowOff>
    </xdr:from>
    <xdr:to>
      <xdr:col>28</xdr:col>
      <xdr:colOff>342900</xdr:colOff>
      <xdr:row>12</xdr:row>
      <xdr:rowOff>91440</xdr:rowOff>
    </xdr:to>
    <mc:AlternateContent xmlns:mc="http://schemas.openxmlformats.org/markup-compatibility/2006" xmlns:a14="http://schemas.microsoft.com/office/drawing/2010/main">
      <mc:Choice Requires="a14">
        <xdr:graphicFrame macro="">
          <xdr:nvGraphicFramePr>
            <xdr:cNvPr id="3" name="Site 4">
              <a:extLst>
                <a:ext uri="{FF2B5EF4-FFF2-40B4-BE49-F238E27FC236}">
                  <a16:creationId xmlns:a16="http://schemas.microsoft.com/office/drawing/2014/main" id="{27EA1A59-607C-4A44-9B06-FBAAE9F9C756}"/>
                </a:ext>
              </a:extLst>
            </xdr:cNvPr>
            <xdr:cNvGraphicFramePr/>
          </xdr:nvGraphicFramePr>
          <xdr:xfrm>
            <a:off x="0" y="0"/>
            <a:ext cx="0" cy="0"/>
          </xdr:xfrm>
          <a:graphic>
            <a:graphicData uri="http://schemas.microsoft.com/office/drawing/2010/slicer">
              <sle:slicer xmlns:sle="http://schemas.microsoft.com/office/drawing/2010/slicer" name="Site 4"/>
            </a:graphicData>
          </a:graphic>
        </xdr:graphicFrame>
      </mc:Choice>
      <mc:Fallback xmlns="">
        <xdr:sp macro="" textlink="">
          <xdr:nvSpPr>
            <xdr:cNvPr id="0" name=""/>
            <xdr:cNvSpPr>
              <a:spLocks noTextEdit="1"/>
            </xdr:cNvSpPr>
          </xdr:nvSpPr>
          <xdr:spPr>
            <a:xfrm>
              <a:off x="12169140" y="426720"/>
              <a:ext cx="1828800" cy="12192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25</xdr:col>
      <xdr:colOff>22860</xdr:colOff>
      <xdr:row>13</xdr:row>
      <xdr:rowOff>121920</xdr:rowOff>
    </xdr:from>
    <xdr:to>
      <xdr:col>28</xdr:col>
      <xdr:colOff>320040</xdr:colOff>
      <xdr:row>32</xdr:row>
      <xdr:rowOff>68580</xdr:rowOff>
    </xdr:to>
    <mc:AlternateContent xmlns:mc="http://schemas.openxmlformats.org/markup-compatibility/2006" xmlns:a14="http://schemas.microsoft.com/office/drawing/2010/main">
      <mc:Choice Requires="a14">
        <xdr:graphicFrame macro="">
          <xdr:nvGraphicFramePr>
            <xdr:cNvPr id="4" name="Year 4">
              <a:extLst>
                <a:ext uri="{FF2B5EF4-FFF2-40B4-BE49-F238E27FC236}">
                  <a16:creationId xmlns:a16="http://schemas.microsoft.com/office/drawing/2014/main" id="{FDA690CF-92D2-4191-BF9A-8804A57EA599}"/>
                </a:ext>
              </a:extLst>
            </xdr:cNvPr>
            <xdr:cNvGraphicFramePr/>
          </xdr:nvGraphicFramePr>
          <xdr:xfrm>
            <a:off x="0" y="0"/>
            <a:ext cx="0" cy="0"/>
          </xdr:xfrm>
          <a:graphic>
            <a:graphicData uri="http://schemas.microsoft.com/office/drawing/2010/slicer">
              <sle:slicer xmlns:sle="http://schemas.microsoft.com/office/drawing/2010/slicer" name="Year 4"/>
            </a:graphicData>
          </a:graphic>
        </xdr:graphicFrame>
      </mc:Choice>
      <mc:Fallback xmlns="">
        <xdr:sp macro="" textlink="">
          <xdr:nvSpPr>
            <xdr:cNvPr id="0" name=""/>
            <xdr:cNvSpPr>
              <a:spLocks noTextEdit="1"/>
            </xdr:cNvSpPr>
          </xdr:nvSpPr>
          <xdr:spPr>
            <a:xfrm>
              <a:off x="12214860" y="1805940"/>
              <a:ext cx="1760220" cy="240792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7620</xdr:rowOff>
    </xdr:from>
    <xdr:to>
      <xdr:col>23</xdr:col>
      <xdr:colOff>137160</xdr:colOff>
      <xdr:row>37</xdr:row>
      <xdr:rowOff>121920</xdr:rowOff>
    </xdr:to>
    <xdr:graphicFrame macro="">
      <xdr:nvGraphicFramePr>
        <xdr:cNvPr id="2" name="Chart 1">
          <a:extLst>
            <a:ext uri="{FF2B5EF4-FFF2-40B4-BE49-F238E27FC236}">
              <a16:creationId xmlns:a16="http://schemas.microsoft.com/office/drawing/2014/main" id="{26D5C077-DA41-4760-A6F1-0C2BCC6E08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24</xdr:col>
      <xdr:colOff>464820</xdr:colOff>
      <xdr:row>3</xdr:row>
      <xdr:rowOff>38100</xdr:rowOff>
    </xdr:from>
    <xdr:to>
      <xdr:col>28</xdr:col>
      <xdr:colOff>342900</xdr:colOff>
      <xdr:row>12</xdr:row>
      <xdr:rowOff>91440</xdr:rowOff>
    </xdr:to>
    <mc:AlternateContent xmlns:mc="http://schemas.openxmlformats.org/markup-compatibility/2006" xmlns:a14="http://schemas.microsoft.com/office/drawing/2010/main">
      <mc:Choice Requires="a14">
        <xdr:graphicFrame macro="">
          <xdr:nvGraphicFramePr>
            <xdr:cNvPr id="3" name="Site 3">
              <a:extLst>
                <a:ext uri="{FF2B5EF4-FFF2-40B4-BE49-F238E27FC236}">
                  <a16:creationId xmlns:a16="http://schemas.microsoft.com/office/drawing/2014/main" id="{A28815D2-578E-4AE7-B4F5-C1FE764681BF}"/>
                </a:ext>
              </a:extLst>
            </xdr:cNvPr>
            <xdr:cNvGraphicFramePr/>
          </xdr:nvGraphicFramePr>
          <xdr:xfrm>
            <a:off x="0" y="0"/>
            <a:ext cx="0" cy="0"/>
          </xdr:xfrm>
          <a:graphic>
            <a:graphicData uri="http://schemas.microsoft.com/office/drawing/2010/slicer">
              <sle:slicer xmlns:sle="http://schemas.microsoft.com/office/drawing/2010/slicer" name="Site 3"/>
            </a:graphicData>
          </a:graphic>
        </xdr:graphicFrame>
      </mc:Choice>
      <mc:Fallback xmlns="">
        <xdr:sp macro="" textlink="">
          <xdr:nvSpPr>
            <xdr:cNvPr id="0" name=""/>
            <xdr:cNvSpPr>
              <a:spLocks noTextEdit="1"/>
            </xdr:cNvSpPr>
          </xdr:nvSpPr>
          <xdr:spPr>
            <a:xfrm>
              <a:off x="12169140" y="426720"/>
              <a:ext cx="1828800" cy="12192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25</xdr:col>
      <xdr:colOff>22860</xdr:colOff>
      <xdr:row>13</xdr:row>
      <xdr:rowOff>121920</xdr:rowOff>
    </xdr:from>
    <xdr:to>
      <xdr:col>28</xdr:col>
      <xdr:colOff>320040</xdr:colOff>
      <xdr:row>32</xdr:row>
      <xdr:rowOff>68580</xdr:rowOff>
    </xdr:to>
    <mc:AlternateContent xmlns:mc="http://schemas.openxmlformats.org/markup-compatibility/2006" xmlns:a14="http://schemas.microsoft.com/office/drawing/2010/main">
      <mc:Choice Requires="a14">
        <xdr:graphicFrame macro="">
          <xdr:nvGraphicFramePr>
            <xdr:cNvPr id="4" name="Year 3">
              <a:extLst>
                <a:ext uri="{FF2B5EF4-FFF2-40B4-BE49-F238E27FC236}">
                  <a16:creationId xmlns:a16="http://schemas.microsoft.com/office/drawing/2014/main" id="{8B958706-0C6E-4B54-AA0B-C7DE54E7DF01}"/>
                </a:ext>
              </a:extLst>
            </xdr:cNvPr>
            <xdr:cNvGraphicFramePr/>
          </xdr:nvGraphicFramePr>
          <xdr:xfrm>
            <a:off x="0" y="0"/>
            <a:ext cx="0" cy="0"/>
          </xdr:xfrm>
          <a:graphic>
            <a:graphicData uri="http://schemas.microsoft.com/office/drawing/2010/slicer">
              <sle:slicer xmlns:sle="http://schemas.microsoft.com/office/drawing/2010/slicer" name="Year 3"/>
            </a:graphicData>
          </a:graphic>
        </xdr:graphicFrame>
      </mc:Choice>
      <mc:Fallback xmlns="">
        <xdr:sp macro="" textlink="">
          <xdr:nvSpPr>
            <xdr:cNvPr id="0" name=""/>
            <xdr:cNvSpPr>
              <a:spLocks noTextEdit="1"/>
            </xdr:cNvSpPr>
          </xdr:nvSpPr>
          <xdr:spPr>
            <a:xfrm>
              <a:off x="12214860" y="1805940"/>
              <a:ext cx="1760220" cy="240792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absoluteAnchor>
    <xdr:pos x="0" y="0"/>
    <xdr:ext cx="8654815" cy="6274741"/>
    <xdr:graphicFrame macro="">
      <xdr:nvGraphicFramePr>
        <xdr:cNvPr id="2" name="Chart 1">
          <a:extLst>
            <a:ext uri="{FF2B5EF4-FFF2-40B4-BE49-F238E27FC236}">
              <a16:creationId xmlns:a16="http://schemas.microsoft.com/office/drawing/2014/main" id="{FCC62A04-622F-4116-A0DC-EBD55DE6AFD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4815" cy="6274741"/>
    <xdr:graphicFrame macro="">
      <xdr:nvGraphicFramePr>
        <xdr:cNvPr id="2" name="Chart 1">
          <a:extLst>
            <a:ext uri="{FF2B5EF4-FFF2-40B4-BE49-F238E27FC236}">
              <a16:creationId xmlns:a16="http://schemas.microsoft.com/office/drawing/2014/main" id="{260D780D-EB41-4FEB-B139-88EB0FD603B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36000" cy="6273800"/>
    <xdr:graphicFrame macro="">
      <xdr:nvGraphicFramePr>
        <xdr:cNvPr id="2" name="Chart 1">
          <a:extLst>
            <a:ext uri="{FF2B5EF4-FFF2-40B4-BE49-F238E27FC236}">
              <a16:creationId xmlns:a16="http://schemas.microsoft.com/office/drawing/2014/main" id="{2CA5ACC5-5C01-4DAE-A573-8DE5703FAB3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36000" cy="6273800"/>
    <xdr:graphicFrame macro="">
      <xdr:nvGraphicFramePr>
        <xdr:cNvPr id="2" name="Chart 1">
          <a:extLst>
            <a:ext uri="{FF2B5EF4-FFF2-40B4-BE49-F238E27FC236}">
              <a16:creationId xmlns:a16="http://schemas.microsoft.com/office/drawing/2014/main" id="{12251FC7-49E1-4B75-AD27-2EAB827B8E7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36000" cy="6273800"/>
    <xdr:graphicFrame macro="">
      <xdr:nvGraphicFramePr>
        <xdr:cNvPr id="2" name="Chart 1">
          <a:extLst>
            <a:ext uri="{FF2B5EF4-FFF2-40B4-BE49-F238E27FC236}">
              <a16:creationId xmlns:a16="http://schemas.microsoft.com/office/drawing/2014/main" id="{A944B3C0-4529-4798-8AE8-A881C954F1A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reves, Rich" refreshedDate="44950.803409953704" createdVersion="7" refreshedVersion="7" minRefreshableVersion="3" recordCount="205" xr:uid="{EEBD2F01-C1AD-4DD8-B642-C3A4BF896A9B}">
  <cacheSource type="worksheet">
    <worksheetSource ref="A1:AJ206" sheet="plotting data"/>
  </cacheSource>
  <cacheFields count="36">
    <cacheField name="Site" numFmtId="0">
      <sharedItems count="8">
        <s v="ACAD1"/>
        <s v="BRIG1"/>
        <s v="DOSO1"/>
        <s v="GRGU1"/>
        <s v="LYBR_RHTS"/>
        <s v="MOOS1"/>
        <s v="SHEN1"/>
        <s v="JARI1"/>
      </sharedItems>
    </cacheField>
    <cacheField name="Year" numFmtId="0">
      <sharedItems containsSemiMixedTypes="0" containsString="0" containsNumber="1" containsInteger="1" minValue="2000" maxValue="2025" count="26">
        <n v="2000"/>
        <n v="2001"/>
        <n v="2002"/>
        <n v="2003"/>
        <n v="2004"/>
        <n v="2005"/>
        <n v="2006"/>
        <n v="2007"/>
        <n v="2008"/>
        <n v="2009"/>
        <n v="2010"/>
        <n v="2011"/>
        <n v="2012"/>
        <n v="2013"/>
        <n v="2014"/>
        <n v="2015"/>
        <n v="2016"/>
        <n v="2017"/>
        <n v="2018"/>
        <n v="2019"/>
        <n v="2020"/>
        <n v="2021"/>
        <n v="2022"/>
        <n v="2023"/>
        <n v="2024"/>
        <n v="2025"/>
      </sharedItems>
    </cacheField>
    <cacheField name="10 Sulfate Extinction (Mm-1)" numFmtId="2">
      <sharedItems containsBlank="1" containsMixedTypes="1" containsNumber="1" minValue="1.6298331818181817" maxValue="21.156806086956522"/>
    </cacheField>
    <cacheField name="90 Sulfate Extinction (Mm-1)" numFmtId="2">
      <sharedItems containsBlank="1" containsMixedTypes="1" containsNumber="1" minValue="9.8751737500000001" maxValue="192.82331333333335"/>
    </cacheField>
    <cacheField name="10 Nitrate Extinction (Mm-1)" numFmtId="2">
      <sharedItems containsBlank="1" containsMixedTypes="1" containsNumber="1" minValue="0.35472478260869561" maxValue="5.3540357142857138"/>
    </cacheField>
    <cacheField name="90 Nitrate Extinction (Mm-1)" numFmtId="2">
      <sharedItems containsBlank="1" containsMixedTypes="1" containsNumber="1" minValue="1.1744463636363638" maxValue="29.051502608695653"/>
    </cacheField>
    <cacheField name="10 Organic Carbon Mass Extinction (Mm-1)" numFmtId="2">
      <sharedItems containsBlank="1" containsMixedTypes="1" containsNumber="1" minValue="0.37832100000000002" maxValue="6.5972689473684216"/>
    </cacheField>
    <cacheField name="90 Organic Carbon Mass Extinction (Mm-1)" numFmtId="2">
      <sharedItems containsBlank="1" containsMixedTypes="1" containsNumber="1" minValue="3.5438045454545457" maxValue="16.83227304347826"/>
    </cacheField>
    <cacheField name="10 Light Absorbing Carbon Extinction (Mm-1)" numFmtId="2">
      <sharedItems containsBlank="1" containsMixedTypes="1" containsNumber="1" minValue="0.20468636363636358" maxValue="3.4438695652173918"/>
    </cacheField>
    <cacheField name="90 Light Absorbing Carbon Extinction (Mm-1)" numFmtId="2">
      <sharedItems containsBlank="1" containsMixedTypes="1" containsNumber="1" minValue="1.1996624999999999" maxValue="8.2945200000000003"/>
    </cacheField>
    <cacheField name="10Coarse Mass Extinction (Mm-1)" numFmtId="2">
      <sharedItems containsBlank="1" containsMixedTypes="1" containsNumber="1" minValue="0.29002" maxValue="5.347364999999999"/>
    </cacheField>
    <cacheField name="90Coarse Mass Extinction (Mm-1)" numFmtId="2">
      <sharedItems containsBlank="1" containsMixedTypes="1" containsNumber="1" minValue="0.79110782608695651" maxValue="8.9091257142857163"/>
    </cacheField>
    <cacheField name="Year2" numFmtId="0">
      <sharedItems containsSemiMixedTypes="0" containsString="0" containsNumber="1" containsInteger="1" minValue="2000" maxValue="2025"/>
    </cacheField>
    <cacheField name="Low Sulfate Extinction (Mm-1)" numFmtId="2">
      <sharedItems containsBlank="1" containsMixedTypes="1" containsNumber="1" minValue="0" maxValue="21.156806086956522"/>
    </cacheField>
    <cacheField name="Range of Sulfate Extinction (Mm-1)" numFmtId="2">
      <sharedItems containsString="0" containsBlank="1" containsNumber="1" minValue="0" maxValue="181.22451855072464"/>
    </cacheField>
    <cacheField name="Low Nitrate Extinction (Mm-1)" numFmtId="2">
      <sharedItems containsString="0" containsBlank="1" containsNumber="1" minValue="0" maxValue="5.3540357142857138"/>
    </cacheField>
    <cacheField name="Range of Nitrate Extinction (Mm-1)" numFmtId="2">
      <sharedItems containsString="0" containsBlank="1" containsNumber="1" minValue="-1.9077232631578949" maxValue="26.490092608695655"/>
    </cacheField>
    <cacheField name="Low Organic Carbon Mass Extinction (Mm-1)" numFmtId="2">
      <sharedItems containsString="0" containsBlank="1" containsNumber="1" minValue="0" maxValue="6.5972689473684216"/>
    </cacheField>
    <cacheField name="Range of Organic Carbon Mass Extinction (Mm-1)" numFmtId="2">
      <sharedItems containsString="0" containsBlank="1" containsNumber="1" minValue="0" maxValue="12.565240952380954"/>
    </cacheField>
    <cacheField name="Low Light Absorbing Carbon Extinction (Mm-1)" numFmtId="2">
      <sharedItems containsString="0" containsBlank="1" containsNumber="1" minValue="0" maxValue="3.4438695652173918"/>
    </cacheField>
    <cacheField name="Range of Light Absorbing Carbon Extinction (Mm-1)" numFmtId="2">
      <sharedItems containsString="0" containsBlank="1" containsNumber="1" minValue="0" maxValue="5.0679783333333344"/>
    </cacheField>
    <cacheField name="Low Coarse Mass Extinction (Mm-1)" numFmtId="2">
      <sharedItems containsString="0" containsBlank="1" containsNumber="1" minValue="0" maxValue="5.347364999999999"/>
    </cacheField>
    <cacheField name="Range of Coarse Mass Extinction (Mm-1)" numFmtId="2">
      <sharedItems containsString="0" containsBlank="1" containsNumber="1" minValue="-0.45224727272727394" maxValue="4.2750409999999999"/>
    </cacheField>
    <cacheField name="blank" numFmtId="0">
      <sharedItems containsNonDate="0" containsString="0" containsBlank="1"/>
    </cacheField>
    <cacheField name="10 Sulfate Natural" numFmtId="0">
      <sharedItems containsSemiMixedTypes="0" containsString="0" containsNumber="1" minValue="0.39476609299999998" maxValue="0.88118970200000002"/>
    </cacheField>
    <cacheField name="Most Impaired Routine Sulfate Natural" numFmtId="0">
      <sharedItems containsSemiMixedTypes="0" containsString="0" containsNumber="1" minValue="3.7839251858999998" maxValue="5.1174506977999998"/>
    </cacheField>
    <cacheField name="10 Nitrate Natural" numFmtId="0">
      <sharedItems containsSemiMixedTypes="0" containsString="0" containsNumber="1" minValue="0.25932861299999999" maxValue="0.553695147"/>
    </cacheField>
    <cacheField name="Most Impaired Routine Nitrate Natural" numFmtId="0">
      <sharedItems containsSemiMixedTypes="0" containsString="0" containsNumber="1" minValue="0.5180279794" maxValue="1.6277000623"/>
    </cacheField>
    <cacheField name="10 Organic Carbon Mass Natural" numFmtId="0">
      <sharedItems containsSemiMixedTypes="0" containsString="0" containsNumber="1" minValue="1.0268224779999999" maxValue="2.5447594649999998"/>
    </cacheField>
    <cacheField name="Most Impaired Routine + Episodic Organic Carbon Mass Natural" numFmtId="0">
      <sharedItems containsSemiMixedTypes="0" containsString="0" containsNumber="1" minValue="7.2832568122999994" maxValue="9.0710712111999996"/>
    </cacheField>
    <cacheField name="10 Light Absorbing Carbon Natural" numFmtId="0">
      <sharedItems containsSemiMixedTypes="0" containsString="0" containsNumber="1" minValue="5.8912331999999998E-2" maxValue="0.12446486700000001"/>
    </cacheField>
    <cacheField name="Most Impaired Routine Light Absorbing Carbon Natural" numFmtId="0">
      <sharedItems containsSemiMixedTypes="0" containsString="0" containsNumber="1" minValue="0.44383815959999995" maxValue="1.0746864511999998"/>
    </cacheField>
    <cacheField name="10 Coarse Mass Natural" numFmtId="0">
      <sharedItems containsSemiMixedTypes="0" containsString="0" containsNumber="1" minValue="0.377295506" maxValue="1.0397225560000001"/>
    </cacheField>
    <cacheField name="Most Impaired Routine Coarse Mass Natural" numFmtId="0">
      <sharedItems containsSemiMixedTypes="0" containsString="0" containsNumber="1" minValue="1.4198772494" maxValue="2.3039626163999998"/>
    </cacheField>
    <cacheField name="EC + OMC Natural - Best" numFmtId="0">
      <sharedItems containsSemiMixedTypes="0" containsString="0" containsNumber="1" minValue="1.0857348099999999" maxValue="2.6643412509999997"/>
    </cacheField>
    <cacheField name="EC + OMC Natural - Most Impaired Routine" numFmtId="0">
      <sharedItems containsSemiMixedTypes="0" containsString="0" containsNumber="1" minValue="7.8327309781999999" maxValue="9.8014654725000003"/>
    </cacheField>
  </cacheFields>
  <extLst>
    <ext xmlns:x14="http://schemas.microsoft.com/office/spreadsheetml/2009/9/main" uri="{725AE2AE-9491-48be-B2B4-4EB974FC3084}">
      <x14:pivotCacheDefinition pivotCacheId="147837816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5">
  <r>
    <x v="0"/>
    <x v="0"/>
    <n v="7.2439050000000025"/>
    <n v="48.497903333333333"/>
    <n v="0.9890230000000001"/>
    <n v="8.4335599999999999"/>
    <n v="2.2072560000000001"/>
    <n v="7.2967466666666674"/>
    <n v="1.0976999999999999"/>
    <n v="4.152047619047619"/>
    <n v="0.67100400000000004"/>
    <n v="1.9027857142857141"/>
    <n v="2000"/>
    <n v="7.2439050000000025"/>
    <n v="41.253998333333328"/>
    <n v="0.9890230000000001"/>
    <n v="7.4445369999999995"/>
    <n v="2.2072560000000001"/>
    <n v="5.0894906666666673"/>
    <n v="1.0976999999999999"/>
    <n v="3.0543476190476193"/>
    <n v="0.67100400000000004"/>
    <n v="1.2317817142857139"/>
    <m/>
    <n v="0.75945396399999998"/>
    <n v="5.1174506977999998"/>
    <n v="0.27296902000000001"/>
    <n v="1.6277000623"/>
    <n v="2.0004897439999998"/>
    <n v="7.2925709194000001"/>
    <n v="8.3517597999999998E-2"/>
    <n v="0.90763667770000001"/>
    <n v="0.56367247399999998"/>
    <n v="1.5292142479999999"/>
    <n v="2.0840073419999996"/>
    <n v="8.2002075971000004"/>
  </r>
  <r>
    <x v="0"/>
    <x v="1"/>
    <n v="7.5656137500000007"/>
    <n v="73.271410799999998"/>
    <n v="1.3663395833333334"/>
    <n v="6.3114771999999997"/>
    <n v="1.8168150000000003"/>
    <n v="9.8357468000000008"/>
    <n v="0.85883333333333345"/>
    <n v="4.0405199999999999"/>
    <n v="0.61083499999999991"/>
    <n v="1.360592"/>
    <n v="2001"/>
    <n v="7.5656137500000007"/>
    <n v="65.705797050000001"/>
    <n v="1.3663395833333334"/>
    <n v="4.9451376166666661"/>
    <n v="1.8168150000000003"/>
    <n v="8.0189318000000007"/>
    <n v="0.85883333333333345"/>
    <n v="3.1816866666666663"/>
    <n v="0.61083499999999991"/>
    <n v="0.74975700000000012"/>
    <m/>
    <n v="0.75945396399999998"/>
    <n v="5.1174506977999998"/>
    <n v="0.27296902000000001"/>
    <n v="1.6277000623"/>
    <n v="2.0004897439999998"/>
    <n v="7.2925709194000001"/>
    <n v="8.3517597999999998E-2"/>
    <n v="0.90763667770000001"/>
    <n v="0.56367247399999998"/>
    <n v="1.5292142479999999"/>
    <n v="2.0840073419999996"/>
    <n v="8.2002075971000004"/>
  </r>
  <r>
    <x v="0"/>
    <x v="2"/>
    <n v="6.2921141666666669"/>
    <n v="74.4633276"/>
    <n v="1.0139599999999998"/>
    <n v="7.4757399999999983"/>
    <n v="2.4589991666666662"/>
    <n v="9.3296299999999981"/>
    <n v="0.85629166666666678"/>
    <n v="3.7231200000000002"/>
    <n v="0.81574708333333346"/>
    <n v="1.4680939999999998"/>
    <n v="2002"/>
    <n v="6.2921141666666669"/>
    <n v="68.171213433333335"/>
    <n v="1.0139599999999998"/>
    <n v="6.4617799999999983"/>
    <n v="2.4589991666666662"/>
    <n v="6.8706308333333315"/>
    <n v="0.85629166666666678"/>
    <n v="2.8668283333333333"/>
    <n v="0.81574708333333346"/>
    <n v="0.65234691666666633"/>
    <m/>
    <n v="0.75945396399999998"/>
    <n v="5.1174506977999998"/>
    <n v="0.27296902000000001"/>
    <n v="1.6277000623"/>
    <n v="2.0004897439999998"/>
    <n v="7.2925709194000001"/>
    <n v="8.3517597999999998E-2"/>
    <n v="0.90763667770000001"/>
    <n v="0.56367247399999998"/>
    <n v="1.5292142479999999"/>
    <n v="2.0840073419999996"/>
    <n v="8.2002075971000004"/>
  </r>
  <r>
    <x v="0"/>
    <x v="3"/>
    <n v="6.841635833333334"/>
    <n v="82.88316416666666"/>
    <n v="1.07007125"/>
    <n v="5.138217083333334"/>
    <n v="2.0936791666666665"/>
    <n v="10.371066666666668"/>
    <n v="0.78250000000000008"/>
    <n v="4.2865833333333327"/>
    <n v="0.61414500000000016"/>
    <n v="1.3471624999999998"/>
    <n v="2003"/>
    <n v="6.841635833333334"/>
    <n v="76.041528333333332"/>
    <n v="1.07007125"/>
    <n v="4.0681458333333342"/>
    <n v="2.0936791666666665"/>
    <n v="8.2773875000000015"/>
    <n v="0.78250000000000008"/>
    <n v="3.5040833333333326"/>
    <n v="0.61414500000000016"/>
    <n v="0.73301749999999966"/>
    <m/>
    <n v="0.75945396399999998"/>
    <n v="5.1174506977999998"/>
    <n v="0.27296902000000001"/>
    <n v="1.6277000623"/>
    <n v="2.0004897439999998"/>
    <n v="7.2925709194000001"/>
    <n v="8.3517597999999998E-2"/>
    <n v="0.90763667770000001"/>
    <n v="0.56367247399999998"/>
    <n v="1.5292142479999999"/>
    <n v="2.0840073419999996"/>
    <n v="8.2002075971000004"/>
  </r>
  <r>
    <x v="0"/>
    <x v="4"/>
    <n v="5.857960416666665"/>
    <n v="62.969708799999999"/>
    <n v="0.94673499999999988"/>
    <n v="6.6607271999999993"/>
    <n v="2.6046212500000001"/>
    <n v="7.2555220000000018"/>
    <n v="0.75229166666666669"/>
    <n v="3.2798000000000003"/>
    <n v="0.86631124999999976"/>
    <n v="1.2953147999999999"/>
    <n v="2004"/>
    <n v="5.857960416666665"/>
    <n v="57.111748383333335"/>
    <n v="0.94673499999999988"/>
    <n v="5.7139921999999999"/>
    <n v="2.6046212500000001"/>
    <n v="4.6509007500000017"/>
    <n v="0.75229166666666669"/>
    <n v="2.5275083333333335"/>
    <n v="0.86631124999999976"/>
    <n v="0.42900355000000012"/>
    <m/>
    <n v="0.75945396399999998"/>
    <n v="5.1174506977999998"/>
    <n v="0.27296902000000001"/>
    <n v="1.6277000623"/>
    <n v="2.0004897439999998"/>
    <n v="7.2925709194000001"/>
    <n v="8.3517597999999998E-2"/>
    <n v="0.90763667770000001"/>
    <n v="0.56367247399999998"/>
    <n v="1.5292142479999999"/>
    <n v="2.0840073419999996"/>
    <n v="8.2002075971000004"/>
  </r>
  <r>
    <x v="0"/>
    <x v="5"/>
    <n v="4.7446866666666656"/>
    <n v="70.559819599999997"/>
    <n v="0.97044291666666671"/>
    <n v="4.3466867999999996"/>
    <n v="1.8037729166666665"/>
    <n v="7.0236652000000026"/>
    <n v="0.77504166666666663"/>
    <n v="3.7249599999999994"/>
    <n v="0.71397708333333332"/>
    <n v="1.2204956000000002"/>
    <n v="2005"/>
    <n v="4.7446866666666656"/>
    <n v="65.815132933333331"/>
    <n v="0.97044291666666671"/>
    <n v="3.3762438833333328"/>
    <n v="1.8037729166666665"/>
    <n v="5.2198922833333361"/>
    <n v="0.77504166666666663"/>
    <n v="2.9499183333333328"/>
    <n v="0.71397708333333332"/>
    <n v="0.50651851666666692"/>
    <m/>
    <n v="0.75945396399999998"/>
    <n v="5.1174506977999998"/>
    <n v="0.27296902000000001"/>
    <n v="1.6277000623"/>
    <n v="2.0004897439999998"/>
    <n v="7.2925709194000001"/>
    <n v="8.3517597999999998E-2"/>
    <n v="0.90763667770000001"/>
    <n v="0.56367247399999998"/>
    <n v="1.5292142479999999"/>
    <n v="2.0840073419999996"/>
    <n v="8.2002075971000004"/>
  </r>
  <r>
    <x v="0"/>
    <x v="6"/>
    <n v="5.7911187499999999"/>
    <n v="70.297891666666672"/>
    <n v="0.91340541666666653"/>
    <n v="7.5744179166666674"/>
    <n v="2.0078416666666663"/>
    <n v="7.0839249999999998"/>
    <n v="0.90633333333333344"/>
    <n v="3.5330000000000008"/>
    <n v="0.81870999999999994"/>
    <n v="2.2396325000000004"/>
    <n v="2006"/>
    <n v="5.7911187499999999"/>
    <n v="64.506772916666677"/>
    <n v="0.91340541666666653"/>
    <n v="6.6610125000000009"/>
    <n v="2.0078416666666663"/>
    <n v="5.0760833333333331"/>
    <n v="0.90633333333333344"/>
    <n v="2.6266666666666674"/>
    <n v="0.81870999999999994"/>
    <n v="1.4209225000000005"/>
    <m/>
    <n v="0.75945396399999998"/>
    <n v="5.1174506977999998"/>
    <n v="0.27296902000000001"/>
    <n v="1.6277000623"/>
    <n v="2.0004897439999998"/>
    <n v="7.2925709194000001"/>
    <n v="8.3517597999999998E-2"/>
    <n v="0.90763667770000001"/>
    <n v="0.56367247399999998"/>
    <n v="1.5292142479999999"/>
    <n v="2.0840073419999996"/>
    <n v="8.2002075971000004"/>
  </r>
  <r>
    <x v="0"/>
    <x v="7"/>
    <n v="5.9093579166666652"/>
    <n v="57.93730708333333"/>
    <n v="0.7129762500000002"/>
    <n v="5.02959625"/>
    <n v="2.3376916666666663"/>
    <n v="7.9271441666666655"/>
    <n v="0.76333333333333331"/>
    <n v="3.2619583333333337"/>
    <n v="0.79590250000000007"/>
    <n v="1.8316874999999999"/>
    <n v="2007"/>
    <n v="5.9093579166666652"/>
    <n v="52.027949166666666"/>
    <n v="0.7129762500000002"/>
    <n v="4.3166199999999995"/>
    <n v="2.3376916666666663"/>
    <n v="5.5894524999999993"/>
    <n v="0.76333333333333331"/>
    <n v="2.4986250000000005"/>
    <n v="0.79590250000000007"/>
    <n v="1.0357849999999997"/>
    <m/>
    <n v="0.75945396399999998"/>
    <n v="5.1174506977999998"/>
    <n v="0.27296902000000001"/>
    <n v="1.6277000623"/>
    <n v="2.0004897439999998"/>
    <n v="7.2925709194000001"/>
    <n v="8.3517597999999998E-2"/>
    <n v="0.90763667770000001"/>
    <n v="0.56367247399999998"/>
    <n v="1.5292142479999999"/>
    <n v="2.0840073419999996"/>
    <n v="8.2002075971000004"/>
  </r>
  <r>
    <x v="0"/>
    <x v="8"/>
    <n v="4.9093741666666668"/>
    <n v="45.562783199999984"/>
    <n v="0.66035625000000009"/>
    <n v="3.5388260000000002"/>
    <n v="1.9764079166666668"/>
    <n v="6.7848747999999999"/>
    <n v="0.57162499999999994"/>
    <n v="2.2688799999999998"/>
    <n v="0.91054416666666682"/>
    <n v="1.9067807999999999"/>
    <n v="2008"/>
    <n v="4.9093741666666668"/>
    <n v="40.653409033333318"/>
    <n v="0.66035625000000009"/>
    <n v="2.8784697500000003"/>
    <n v="1.9764079166666668"/>
    <n v="4.8084668833333328"/>
    <n v="0.57162499999999994"/>
    <n v="1.6972549999999997"/>
    <n v="0.91054416666666682"/>
    <n v="0.99623663333333312"/>
    <m/>
    <n v="0.75945396399999998"/>
    <n v="5.1174506977999998"/>
    <n v="0.27296902000000001"/>
    <n v="1.6277000623"/>
    <n v="2.0004897439999998"/>
    <n v="7.2925709194000001"/>
    <n v="8.3517597999999998E-2"/>
    <n v="0.90763667770000001"/>
    <n v="0.56367247399999998"/>
    <n v="1.5292142479999999"/>
    <n v="2.0840073419999996"/>
    <n v="8.2002075971000004"/>
  </r>
  <r>
    <x v="0"/>
    <x v="9"/>
    <n v="3.9261937499999999"/>
    <n v="43.882439600000005"/>
    <n v="0.51812541666666678"/>
    <n v="3.4504151999999992"/>
    <n v="1.5386983333333335"/>
    <n v="5.5392319999999993"/>
    <n v="0.46162499999999995"/>
    <n v="2.2403999999999997"/>
    <n v="0.98740249999999996"/>
    <n v="1.4246319999999999"/>
    <n v="2009"/>
    <n v="3.9261937499999999"/>
    <n v="39.956245850000002"/>
    <n v="0.51812541666666678"/>
    <n v="2.9322897833333323"/>
    <n v="1.5386983333333335"/>
    <n v="4.0005336666666658"/>
    <n v="0.46162499999999995"/>
    <n v="1.7787749999999998"/>
    <n v="0.98740249999999996"/>
    <n v="0.43722949999999994"/>
    <m/>
    <n v="0.75945396399999998"/>
    <n v="5.1174506977999998"/>
    <n v="0.27296902000000001"/>
    <n v="1.6277000623"/>
    <n v="2.0004897439999998"/>
    <n v="7.2925709194000001"/>
    <n v="8.3517597999999998E-2"/>
    <n v="0.90763667770000001"/>
    <n v="0.56367247399999998"/>
    <n v="1.5292142479999999"/>
    <n v="2.0840073419999996"/>
    <n v="8.2002075971000004"/>
  </r>
  <r>
    <x v="0"/>
    <x v="10"/>
    <n v="3.8472149999999998"/>
    <n v="37.075438749999996"/>
    <n v="0.6465683333333333"/>
    <n v="3.5319337500000003"/>
    <n v="1.69224375"/>
    <n v="7.8980304166666651"/>
    <n v="0.50037500000000001"/>
    <n v="2.4852083333333339"/>
    <n v="0.53502749999999999"/>
    <n v="1.785202916666667"/>
    <n v="2010"/>
    <n v="3.8472149999999998"/>
    <n v="33.228223749999998"/>
    <n v="0.6465683333333333"/>
    <n v="2.8853654166666671"/>
    <n v="1.69224375"/>
    <n v="6.2057866666666648"/>
    <n v="0.50037500000000001"/>
    <n v="1.9848333333333339"/>
    <n v="0.53502749999999999"/>
    <n v="1.250175416666667"/>
    <m/>
    <n v="0.75945396399999998"/>
    <n v="5.1174506977999998"/>
    <n v="0.27296902000000001"/>
    <n v="1.6277000623"/>
    <n v="2.0004897439999998"/>
    <n v="7.2925709194000001"/>
    <n v="8.3517597999999998E-2"/>
    <n v="0.90763667770000001"/>
    <n v="0.56367247399999998"/>
    <n v="1.5292142479999999"/>
    <n v="2.0840073419999996"/>
    <n v="8.2002075971000004"/>
  </r>
  <r>
    <x v="0"/>
    <x v="11"/>
    <n v="4.6436991666666669"/>
    <n v="31.168621199999993"/>
    <n v="0.59310916666666669"/>
    <n v="3.1597111999999998"/>
    <n v="1.8658025"/>
    <n v="7.0249628000000008"/>
    <n v="0.54200000000000004"/>
    <n v="2.4613520000000002"/>
    <n v="0.88085749999999985"/>
    <n v="2.0423956000000003"/>
    <n v="2011"/>
    <n v="4.6436991666666669"/>
    <n v="26.524922033333326"/>
    <n v="0.59310916666666669"/>
    <n v="2.566602033333333"/>
    <n v="1.8658025"/>
    <n v="5.1591603000000008"/>
    <n v="0.54200000000000004"/>
    <n v="1.9193520000000002"/>
    <n v="0.88085749999999985"/>
    <n v="1.1615381000000005"/>
    <m/>
    <n v="0.75945396399999998"/>
    <n v="5.1174506977999998"/>
    <n v="0.27296902000000001"/>
    <n v="1.6277000623"/>
    <n v="2.0004897439999998"/>
    <n v="7.2925709194000001"/>
    <n v="8.3517597999999998E-2"/>
    <n v="0.90763667770000001"/>
    <n v="0.56367247399999998"/>
    <n v="1.5292142479999999"/>
    <n v="2.0840073419999996"/>
    <n v="8.2002075971000004"/>
  </r>
  <r>
    <x v="0"/>
    <x v="12"/>
    <n v="4.9137637500000002"/>
    <n v="22.402003199999999"/>
    <n v="0.67653874999999986"/>
    <n v="4.323871200000001"/>
    <n v="2.0322162500000003"/>
    <n v="5.7955571999999993"/>
    <n v="0.61175000000000013"/>
    <n v="2.0093199999999998"/>
    <n v="1.0204391666666666"/>
    <n v="1.7396907999999995"/>
    <n v="2012"/>
    <n v="4.9137637500000002"/>
    <n v="17.488239449999998"/>
    <n v="0.67653874999999986"/>
    <n v="3.6473324500000013"/>
    <n v="2.0322162500000003"/>
    <n v="3.763340949999999"/>
    <n v="0.61175000000000013"/>
    <n v="1.3975699999999995"/>
    <n v="1.0204391666666666"/>
    <n v="0.71925163333333297"/>
    <m/>
    <n v="0.75945396399999998"/>
    <n v="5.1174506977999998"/>
    <n v="0.27296902000000001"/>
    <n v="1.6277000623"/>
    <n v="2.0004897439999998"/>
    <n v="7.2925709194000001"/>
    <n v="8.3517597999999998E-2"/>
    <n v="0.90763667770000001"/>
    <n v="0.56367247399999998"/>
    <n v="1.5292142479999999"/>
    <n v="2.0840073419999996"/>
    <n v="8.2002075971000004"/>
  </r>
  <r>
    <x v="0"/>
    <x v="13"/>
    <n v="3.5974256521739125"/>
    <n v="21.801854583333334"/>
    <n v="0.53390434782608698"/>
    <n v="3.7478629166666662"/>
    <n v="1.2330973913043481"/>
    <n v="4.7924412500000004"/>
    <n v="0.30734782608695649"/>
    <n v="1.9000416666666666"/>
    <n v="0.59550782608695652"/>
    <n v="1.8804624999999999"/>
    <n v="2013"/>
    <n v="3.5974256521739125"/>
    <n v="18.20442893115942"/>
    <n v="0.53390434782608698"/>
    <n v="3.213958568840579"/>
    <n v="1.2330973913043481"/>
    <n v="3.5593438586956525"/>
    <n v="0.30734782608695649"/>
    <n v="1.5926938405797102"/>
    <n v="0.59550782608695652"/>
    <n v="1.2849546739130435"/>
    <m/>
    <n v="0.75945396399999998"/>
    <n v="5.1174506977999998"/>
    <n v="0.27296902000000001"/>
    <n v="1.6277000623"/>
    <n v="2.0004897439999998"/>
    <n v="7.2925709194000001"/>
    <n v="8.3517597999999998E-2"/>
    <n v="0.90763667770000001"/>
    <n v="0.56367247399999998"/>
    <n v="1.5292142479999999"/>
    <n v="2.0840073419999996"/>
    <n v="8.2002075971000004"/>
  </r>
  <r>
    <x v="0"/>
    <x v="14"/>
    <n v="4.3119134782608697"/>
    <n v="19.369213750000004"/>
    <n v="0.67791043478260871"/>
    <n v="5.4096324999999998"/>
    <n v="1.5714595652173908"/>
    <n v="5.3877829166666666"/>
    <n v="0.36700000000000005"/>
    <n v="1.8853333333333342"/>
    <n v="0.89425304347826096"/>
    <n v="2.1834350000000002"/>
    <n v="2014"/>
    <n v="4.3119134782608697"/>
    <n v="15.057300271739134"/>
    <n v="0.67791043478260871"/>
    <n v="4.731722065217391"/>
    <n v="1.5714595652173908"/>
    <n v="3.8163233514492756"/>
    <n v="0.36700000000000005"/>
    <n v="1.5183333333333342"/>
    <n v="0.89425304347826096"/>
    <n v="1.2891819565217393"/>
    <m/>
    <n v="0.75945396399999998"/>
    <n v="5.1174506977999998"/>
    <n v="0.27296902000000001"/>
    <n v="1.6277000623"/>
    <n v="2.0004897439999998"/>
    <n v="7.2925709194000001"/>
    <n v="8.3517597999999998E-2"/>
    <n v="0.90763667770000001"/>
    <n v="0.56367247399999998"/>
    <n v="1.5292142479999999"/>
    <n v="2.0840073419999996"/>
    <n v="8.2002075971000004"/>
  </r>
  <r>
    <x v="0"/>
    <x v="15"/>
    <n v="2.6592786956521737"/>
    <n v="21.485300000000006"/>
    <n v="0.59975869565217399"/>
    <n v="5.271068333333333"/>
    <n v="1.4612521739130435"/>
    <n v="7.6988024999999993"/>
    <n v="0.24839999999999998"/>
    <n v="2.0342958333333327"/>
    <n v="0.80131999999999981"/>
    <n v="1.726335833333333"/>
    <n v="2015"/>
    <n v="2.6592786956521737"/>
    <n v="18.826021304347833"/>
    <n v="0.59975869565217399"/>
    <n v="4.6713096376811594"/>
    <n v="1.4612521739130435"/>
    <n v="6.2375503260869554"/>
    <n v="0.24839999999999998"/>
    <n v="1.7858958333333328"/>
    <n v="0.80131999999999981"/>
    <n v="0.92501583333333315"/>
    <m/>
    <n v="0.75945396399999998"/>
    <n v="5.1174506977999998"/>
    <n v="0.27296902000000001"/>
    <n v="1.6277000623"/>
    <n v="2.0004897439999998"/>
    <n v="7.2925709194000001"/>
    <n v="8.3517597999999998E-2"/>
    <n v="0.90763667770000001"/>
    <n v="0.56367247399999998"/>
    <n v="1.5292142479999999"/>
    <n v="2.0840073419999996"/>
    <n v="8.2002075971000004"/>
  </r>
  <r>
    <x v="0"/>
    <x v="16"/>
    <n v="2.7207758333333332"/>
    <n v="13.395533750000004"/>
    <n v="0.50939875000000001"/>
    <n v="4.6563133333333324"/>
    <n v="1.5918533333333336"/>
    <n v="5.7005049999999997"/>
    <n v="0.35224166666666662"/>
    <n v="1.5547500000000003"/>
    <n v="0.78413708333333343"/>
    <n v="1.7319674999999997"/>
    <n v="2016"/>
    <n v="2.7207758333333332"/>
    <n v="10.674757916666671"/>
    <n v="0.50939875000000001"/>
    <n v="4.1469145833333325"/>
    <n v="1.5918533333333336"/>
    <n v="4.1086516666666659"/>
    <n v="0.35224166666666662"/>
    <n v="1.2025083333333337"/>
    <n v="0.78413708333333343"/>
    <n v="0.94783041666666623"/>
    <m/>
    <n v="0.75945396399999998"/>
    <n v="5.1174506977999998"/>
    <n v="0.27296902000000001"/>
    <n v="1.6277000623"/>
    <n v="2.0004897439999998"/>
    <n v="7.2925709194000001"/>
    <n v="8.3517597999999998E-2"/>
    <n v="0.90763667770000001"/>
    <n v="0.56367247399999998"/>
    <n v="1.5292142479999999"/>
    <n v="2.0840073419999996"/>
    <n v="8.2002075971000004"/>
  </r>
  <r>
    <x v="0"/>
    <x v="17"/>
    <n v="3.5015673913043472"/>
    <n v="12.614951250000003"/>
    <n v="0.72081260869565211"/>
    <n v="5.1885287500000006"/>
    <n v="2.3468630434782609"/>
    <n v="7.0209829166666671"/>
    <n v="0.6753217391304347"/>
    <n v="1.7494208333333334"/>
    <n v="0.97759608695652178"/>
    <n v="2.311514583333333"/>
    <n v="2017"/>
    <n v="3.5015673913043472"/>
    <n v="9.1133838586956557"/>
    <n v="0.72081260869565211"/>
    <n v="4.4677161413043489"/>
    <n v="2.3468630434782609"/>
    <n v="4.6741198731884062"/>
    <n v="0.6753217391304347"/>
    <n v="1.0740990942028987"/>
    <n v="0.97759608695652178"/>
    <n v="1.3339184963768114"/>
    <m/>
    <n v="0.75945396399999998"/>
    <n v="5.1174506977999998"/>
    <n v="0.27296902000000001"/>
    <n v="1.6277000623"/>
    <n v="2.0004897439999998"/>
    <n v="7.2925709194000001"/>
    <n v="8.3517597999999998E-2"/>
    <n v="0.90763667770000001"/>
    <n v="0.56367247399999998"/>
    <n v="1.5292142479999999"/>
    <n v="2.0840073419999996"/>
    <n v="8.2002075971000004"/>
  </r>
  <r>
    <x v="0"/>
    <x v="18"/>
    <n v="2.7722704545454544"/>
    <n v="12.270217391304346"/>
    <n v="0.67569818181818186"/>
    <n v="5.4425334782608692"/>
    <n v="1.4215304545454546"/>
    <n v="5.0004095652173923"/>
    <n v="0.50643636363636346"/>
    <n v="1.9402869565217395"/>
    <n v="0.78525681818181792"/>
    <n v="1.4664000000000001"/>
    <n v="2018"/>
    <n v="2.7722704545454544"/>
    <n v="9.4979469367588916"/>
    <n v="0.67569818181818186"/>
    <n v="4.7668352964426877"/>
    <n v="1.4215304545454546"/>
    <n v="3.578879110671938"/>
    <n v="0.50643636363636346"/>
    <n v="1.433850592885376"/>
    <n v="0.78525681818181792"/>
    <n v="0.68114318181818223"/>
    <m/>
    <n v="0.75945396399999998"/>
    <n v="5.1174506977999998"/>
    <n v="0.27296902000000001"/>
    <n v="1.6277000623"/>
    <n v="2.0004897439999998"/>
    <n v="7.2925709194000001"/>
    <n v="8.3517597999999998E-2"/>
    <n v="0.90763667770000001"/>
    <n v="0.56367247399999998"/>
    <n v="1.5292142479999999"/>
    <n v="2.0840073419999996"/>
    <n v="8.2002075971000004"/>
  </r>
  <r>
    <x v="0"/>
    <x v="19"/>
    <n v="2.6317833333333338"/>
    <n v="12.363569090909088"/>
    <n v="0.57603857142857151"/>
    <n v="5.913931818181819"/>
    <n v="1.5758342857142857"/>
    <n v="6.5419754545454545"/>
    <n v="0.43327619047619048"/>
    <n v="2.2293772727272727"/>
    <n v="0.60148476190476197"/>
    <n v="1.9483659090909091"/>
    <n v="2019"/>
    <n v="2.6317833333333338"/>
    <n v="9.7317857575757536"/>
    <n v="0.57603857142857151"/>
    <n v="5.3378932467532474"/>
    <n v="1.5758342857142857"/>
    <n v="4.966141168831169"/>
    <n v="0.43327619047619048"/>
    <n v="1.7961010822510821"/>
    <n v="0.60148476190476197"/>
    <n v="1.346881147186147"/>
    <m/>
    <n v="0.75945396399999998"/>
    <n v="5.1174506977999998"/>
    <n v="0.27296902000000001"/>
    <n v="1.6277000623"/>
    <n v="2.0004897439999998"/>
    <n v="7.2925709194000001"/>
    <n v="8.3517597999999998E-2"/>
    <n v="0.90763667770000001"/>
    <n v="0.56367247399999998"/>
    <n v="1.5292142479999999"/>
    <n v="2.0840073419999996"/>
    <n v="8.2002075971000004"/>
  </r>
  <r>
    <x v="0"/>
    <x v="20"/>
    <n v="3.1588858333333332"/>
    <n v="11.058983600000001"/>
    <n v="0.91730166666666679"/>
    <n v="6.3215036000000007"/>
    <n v="1.7289595833333333"/>
    <n v="5.1134656000000005"/>
    <n v="0.57849583333333332"/>
    <n v="1.6401759999999999"/>
    <n v="0.63787666666666665"/>
    <n v="1.6924339999999995"/>
    <n v="2020"/>
    <n v="3.1588858333333332"/>
    <n v="7.9000977666666685"/>
    <n v="0.91730166666666679"/>
    <n v="5.4042019333333338"/>
    <n v="1.7289595833333333"/>
    <n v="3.3845060166666672"/>
    <n v="0.57849583333333332"/>
    <n v="1.0616801666666666"/>
    <n v="0.63787666666666665"/>
    <n v="1.0545573333333329"/>
    <m/>
    <n v="0.75945396399999998"/>
    <n v="5.1174506977999998"/>
    <n v="0.27296902000000001"/>
    <n v="1.6277000623"/>
    <n v="2.0004897439999998"/>
    <n v="7.2925709194000001"/>
    <n v="8.3517597999999998E-2"/>
    <n v="0.90763667770000001"/>
    <n v="0.56367247399999998"/>
    <n v="1.5292142479999999"/>
    <n v="2.0840073419999996"/>
    <n v="8.2002075971000004"/>
  </r>
  <r>
    <x v="0"/>
    <x v="21"/>
    <n v="2.9991495652173921"/>
    <n v="13.19901875"/>
    <n v="0.62981347826086942"/>
    <n v="4.5877474999999999"/>
    <n v="1.7028300000000005"/>
    <n v="6.5017854166666673"/>
    <n v="0.54055217391304344"/>
    <n v="2.0512708333333332"/>
    <n v="0.51428434782608701"/>
    <n v="1.7374637500000001"/>
    <n v="2021"/>
    <n v="2.9991495652173921"/>
    <n v="10.199869184782608"/>
    <n v="0.62981347826086942"/>
    <n v="3.9579340217391303"/>
    <n v="1.7028300000000005"/>
    <n v="4.7989554166666668"/>
    <n v="0.54055217391304344"/>
    <n v="1.5107186594202897"/>
    <n v="0.51428434782608701"/>
    <n v="1.2231794021739131"/>
    <m/>
    <n v="0.75945396399999998"/>
    <n v="5.1174506977999998"/>
    <n v="0.27296902000000001"/>
    <n v="1.6277000623"/>
    <n v="2.0004897439999998"/>
    <n v="7.2925709194000001"/>
    <n v="8.3517597999999998E-2"/>
    <n v="0.90763667770000001"/>
    <n v="0.56367247399999998"/>
    <n v="1.5292142479999999"/>
    <n v="2.0840073419999996"/>
    <n v="8.2002075971000004"/>
  </r>
  <r>
    <x v="0"/>
    <x v="22"/>
    <m/>
    <m/>
    <m/>
    <m/>
    <m/>
    <m/>
    <m/>
    <m/>
    <m/>
    <m/>
    <n v="2022"/>
    <n v="0"/>
    <n v="0"/>
    <n v="0"/>
    <n v="0"/>
    <n v="0"/>
    <n v="0"/>
    <n v="0"/>
    <n v="0"/>
    <n v="0"/>
    <n v="0"/>
    <m/>
    <n v="0.75945396399999998"/>
    <n v="5.1174506977999998"/>
    <n v="0.27296902000000001"/>
    <n v="1.6277000623"/>
    <n v="2.0004897439999998"/>
    <n v="7.2925709194000001"/>
    <n v="8.3517597999999998E-2"/>
    <n v="0.90763667770000001"/>
    <n v="0.56367247399999998"/>
    <n v="1.5292142479999999"/>
    <n v="2.0840073419999996"/>
    <n v="8.2002075971000004"/>
  </r>
  <r>
    <x v="0"/>
    <x v="23"/>
    <m/>
    <m/>
    <m/>
    <m/>
    <m/>
    <m/>
    <m/>
    <m/>
    <m/>
    <m/>
    <n v="2023"/>
    <n v="0"/>
    <n v="0"/>
    <n v="0"/>
    <n v="0"/>
    <n v="0"/>
    <n v="0"/>
    <n v="0"/>
    <n v="0"/>
    <n v="0"/>
    <n v="0"/>
    <m/>
    <n v="0.75945396399999998"/>
    <n v="5.1174506977999998"/>
    <n v="0.27296902000000001"/>
    <n v="1.6277000623"/>
    <n v="2.0004897439999998"/>
    <n v="7.2925709194000001"/>
    <n v="8.3517597999999998E-2"/>
    <n v="0.90763667770000001"/>
    <n v="0.56367247399999998"/>
    <n v="1.5292142479999999"/>
    <n v="2.0840073419999996"/>
    <n v="8.2002075971000004"/>
  </r>
  <r>
    <x v="0"/>
    <x v="24"/>
    <m/>
    <m/>
    <m/>
    <m/>
    <m/>
    <m/>
    <m/>
    <m/>
    <m/>
    <m/>
    <n v="2024"/>
    <n v="0"/>
    <n v="0"/>
    <n v="0"/>
    <n v="0"/>
    <n v="0"/>
    <n v="0"/>
    <n v="0"/>
    <n v="0"/>
    <n v="0"/>
    <n v="0"/>
    <m/>
    <n v="0.75945396399999998"/>
    <n v="5.1174506977999998"/>
    <n v="0.27296902000000001"/>
    <n v="1.6277000623"/>
    <n v="2.0004897439999998"/>
    <n v="7.2925709194000001"/>
    <n v="8.3517597999999998E-2"/>
    <n v="0.90763667770000001"/>
    <n v="0.56367247399999998"/>
    <n v="1.5292142479999999"/>
    <n v="2.0840073419999996"/>
    <n v="8.2002075971000004"/>
  </r>
  <r>
    <x v="0"/>
    <x v="25"/>
    <m/>
    <m/>
    <m/>
    <m/>
    <m/>
    <m/>
    <m/>
    <m/>
    <m/>
    <m/>
    <n v="2025"/>
    <n v="0"/>
    <n v="0"/>
    <n v="0"/>
    <n v="0"/>
    <n v="0"/>
    <n v="0"/>
    <n v="0"/>
    <n v="0"/>
    <n v="0"/>
    <n v="0"/>
    <m/>
    <n v="0.75945396399999998"/>
    <n v="5.1174506977999998"/>
    <n v="0.27296902000000001"/>
    <n v="1.6277000623"/>
    <n v="2.0004897439999998"/>
    <n v="7.2925709194000001"/>
    <n v="8.3517597999999998E-2"/>
    <n v="0.90763667770000001"/>
    <n v="0.56367247399999998"/>
    <n v="1.5292142479999999"/>
    <n v="2.0840073419999996"/>
    <n v="8.2002075971000004"/>
  </r>
  <r>
    <x v="1"/>
    <x v="0"/>
    <n v="14.823826499999999"/>
    <n v="111.70858095238093"/>
    <n v="3.6542025000000011"/>
    <n v="13.282737619047623"/>
    <n v="4.6950770000000004"/>
    <n v="13.522638095238094"/>
    <n v="2.9655499999999995"/>
    <n v="6.7326190476190471"/>
    <n v="3.4483979999999996"/>
    <n v="3.8411742857142857"/>
    <n v="2000"/>
    <n v="14.823826499999999"/>
    <n v="96.884754452380932"/>
    <n v="3.6542025000000011"/>
    <n v="9.6285351190476227"/>
    <n v="4.6950770000000004"/>
    <n v="8.8275610952380923"/>
    <n v="2.9655499999999995"/>
    <n v="3.7670690476190476"/>
    <n v="3.4483979999999996"/>
    <n v="0.39277628571428602"/>
    <m/>
    <n v="0.88118970200000002"/>
    <n v="3.8942565090999999"/>
    <n v="0.35235595800000002"/>
    <n v="1.2362290617"/>
    <n v="2.5447594649999998"/>
    <n v="9.0710712111999996"/>
    <n v="0.119581786"/>
    <n v="0.73039426130000007"/>
    <n v="1.0397225560000001"/>
    <n v="2.2983553748999999"/>
    <n v="2.6643412509999997"/>
    <n v="9.8014654725000003"/>
  </r>
  <r>
    <x v="1"/>
    <x v="1"/>
    <n v="13.751013333333336"/>
    <n v="109.3283640909091"/>
    <n v="3.435397619047619"/>
    <n v="16.217855"/>
    <n v="4.3173138095238084"/>
    <n v="11.690850454545453"/>
    <n v="2.3960476190476192"/>
    <n v="5.8471363636363636"/>
    <n v="3.7180666666666662"/>
    <n v="6.1490563636363644"/>
    <n v="2001"/>
    <n v="13.751013333333336"/>
    <n v="95.577350757575772"/>
    <n v="3.435397619047619"/>
    <n v="12.782457380952382"/>
    <n v="4.3173138095238084"/>
    <n v="7.3735366450216446"/>
    <n v="2.3960476190476192"/>
    <n v="3.4510887445887444"/>
    <n v="3.7180666666666662"/>
    <n v="2.4309896969696982"/>
    <m/>
    <n v="0.88118970200000002"/>
    <n v="3.8942565090999999"/>
    <n v="0.35235595800000002"/>
    <n v="1.2362290617"/>
    <n v="2.5447594649999998"/>
    <n v="9.0710712111999996"/>
    <n v="0.119581786"/>
    <n v="0.73039426130000007"/>
    <n v="1.0397225560000001"/>
    <n v="2.2983553748999999"/>
    <n v="2.6643412509999997"/>
    <n v="9.8014654725000003"/>
  </r>
  <r>
    <x v="1"/>
    <x v="2"/>
    <n v="16.345109545454548"/>
    <n v="111.51460772727273"/>
    <n v="3.6266959090909081"/>
    <n v="9.9717918181818188"/>
    <n v="4.3113277272727268"/>
    <n v="13.107415454545452"/>
    <n v="2.0506363636363631"/>
    <n v="4.7817272727272737"/>
    <n v="3.9048709090909086"/>
    <n v="3.4526236363636347"/>
    <n v="2002"/>
    <n v="16.345109545454548"/>
    <n v="95.169498181818184"/>
    <n v="3.6266959090909081"/>
    <n v="6.3450959090909107"/>
    <n v="4.3113277272727268"/>
    <n v="8.7960877272727238"/>
    <n v="2.0506363636363631"/>
    <n v="2.7310909090909106"/>
    <n v="3.9048709090909086"/>
    <n v="-0.45224727272727394"/>
    <m/>
    <n v="0.88118970200000002"/>
    <n v="3.8942565090999999"/>
    <n v="0.35235595800000002"/>
    <n v="1.2362290617"/>
    <n v="2.5447594649999998"/>
    <n v="9.0710712111999996"/>
    <n v="0.119581786"/>
    <n v="0.73039426130000007"/>
    <n v="1.0397225560000001"/>
    <n v="2.2983553748999999"/>
    <n v="2.6643412509999997"/>
    <n v="9.8014654725000003"/>
  </r>
  <r>
    <x v="1"/>
    <x v="3"/>
    <n v="15.105755652173913"/>
    <n v="138.16855416666667"/>
    <n v="3.9268234782608697"/>
    <n v="14.105485000000002"/>
    <n v="4.0418013043478265"/>
    <n v="12.725255833333334"/>
    <n v="1.9022173913043481"/>
    <n v="5.8170000000000002"/>
    <n v="2.831066086956521"/>
    <n v="3.0297587500000005"/>
    <n v="2003"/>
    <n v="15.105755652173913"/>
    <n v="123.06279851449275"/>
    <n v="3.9268234782608697"/>
    <n v="10.178661521739132"/>
    <n v="4.0418013043478265"/>
    <n v="8.6834545289855072"/>
    <n v="1.9022173913043481"/>
    <n v="3.9147826086956519"/>
    <n v="2.831066086956521"/>
    <n v="0.19869266304347954"/>
    <m/>
    <n v="0.88118970200000002"/>
    <n v="3.8942565090999999"/>
    <n v="0.35235595800000002"/>
    <n v="1.2362290617"/>
    <n v="2.5447594649999998"/>
    <n v="9.0710712111999996"/>
    <n v="0.119581786"/>
    <n v="0.73039426130000007"/>
    <n v="1.0397225560000001"/>
    <n v="2.2983553748999999"/>
    <n v="2.6643412509999997"/>
    <n v="9.8014654725000003"/>
  </r>
  <r>
    <x v="1"/>
    <x v="4"/>
    <n v="13.869555833333335"/>
    <n v="124.43427199999998"/>
    <n v="4.411200833333333"/>
    <n v="10.083792000000001"/>
    <n v="5.3657595833333334"/>
    <n v="13.96393"/>
    <n v="2.7658333333333336"/>
    <n v="4.6505200000000002"/>
    <n v="2.2370208333333328"/>
    <n v="3.1954199999999999"/>
    <n v="2004"/>
    <n v="13.869555833333335"/>
    <n v="110.56471616666664"/>
    <n v="4.411200833333333"/>
    <n v="5.6725911666666677"/>
    <n v="5.3657595833333334"/>
    <n v="8.5981704166666653"/>
    <n v="2.7658333333333336"/>
    <n v="1.8846866666666666"/>
    <n v="2.2370208333333328"/>
    <n v="0.95839916666666713"/>
    <m/>
    <n v="0.88118970200000002"/>
    <n v="3.8942565090999999"/>
    <n v="0.35235595800000002"/>
    <n v="1.2362290617"/>
    <n v="2.5447594649999998"/>
    <n v="9.0710712111999996"/>
    <n v="0.119581786"/>
    <n v="0.73039426130000007"/>
    <n v="1.0397225560000001"/>
    <n v="2.2983553748999999"/>
    <n v="2.6643412509999997"/>
    <n v="9.8014654725000003"/>
  </r>
  <r>
    <x v="1"/>
    <x v="5"/>
    <n v="15.754264583333333"/>
    <n v="148.16472583333331"/>
    <n v="3.9352041666666668"/>
    <n v="8.8206579166666668"/>
    <n v="3.3386845833333338"/>
    <n v="12.346787499999998"/>
    <n v="2.187208333333333"/>
    <n v="5.7591666666666681"/>
    <n v="2.8512491666666659"/>
    <n v="3.2587404166666669"/>
    <n v="2005"/>
    <n v="15.754264583333333"/>
    <n v="132.41046124999997"/>
    <n v="3.9352041666666668"/>
    <n v="4.8854537499999999"/>
    <n v="3.3386845833333338"/>
    <n v="9.0081029166666635"/>
    <n v="2.187208333333333"/>
    <n v="3.5719583333333351"/>
    <n v="2.8512491666666659"/>
    <n v="0.40749125000000097"/>
    <m/>
    <n v="0.88118970200000002"/>
    <n v="3.8942565090999999"/>
    <n v="0.35235595800000002"/>
    <n v="1.2362290617"/>
    <n v="2.5447594649999998"/>
    <n v="9.0710712111999996"/>
    <n v="0.119581786"/>
    <n v="0.73039426130000007"/>
    <n v="1.0397225560000001"/>
    <n v="2.2983553748999999"/>
    <n v="2.6643412509999997"/>
    <n v="9.8014654725000003"/>
  </r>
  <r>
    <x v="1"/>
    <x v="6"/>
    <n v="16.150978500000001"/>
    <n v="106.33022095238093"/>
    <n v="4.1794369999999992"/>
    <n v="9.4833823809523814"/>
    <n v="3.9552794999999996"/>
    <n v="11.306973809523811"/>
    <n v="2.0306000000000002"/>
    <n v="5.7187142857142863"/>
    <n v="5.347364999999999"/>
    <n v="8.9091257142857163"/>
    <n v="2006"/>
    <n v="16.150978500000001"/>
    <n v="90.179242452380919"/>
    <n v="4.1794369999999992"/>
    <n v="5.3039453809523822"/>
    <n v="3.9552794999999996"/>
    <n v="7.3516943095238112"/>
    <n v="2.0306000000000002"/>
    <n v="3.6881142857142861"/>
    <n v="5.347364999999999"/>
    <n v="3.5617607142857173"/>
    <m/>
    <n v="0.88118970200000002"/>
    <n v="3.8942565090999999"/>
    <n v="0.35235595800000002"/>
    <n v="1.2362290617"/>
    <n v="2.5447594649999998"/>
    <n v="9.0710712111999996"/>
    <n v="0.119581786"/>
    <n v="0.73039426130000007"/>
    <n v="1.0397225560000001"/>
    <n v="2.2983553748999999"/>
    <n v="2.6643412509999997"/>
    <n v="9.8014654725000003"/>
  </r>
  <r>
    <x v="1"/>
    <x v="7"/>
    <n v="11.282292272727274"/>
    <n v="102.92910130434782"/>
    <n v="3.2614059090909091"/>
    <n v="7.615380869565219"/>
    <n v="3.2742731818181823"/>
    <n v="10.088043913043478"/>
    <n v="1.6434999999999997"/>
    <n v="4.86591304347826"/>
    <n v="2.3859700000000008"/>
    <n v="3.4114065217391305"/>
    <n v="2007"/>
    <n v="11.282292272727274"/>
    <n v="91.646809031620549"/>
    <n v="3.2614059090909091"/>
    <n v="4.3539749604743099"/>
    <n v="3.2742731818181823"/>
    <n v="6.8137707312252953"/>
    <n v="1.6434999999999997"/>
    <n v="3.2224130434782605"/>
    <n v="2.3859700000000008"/>
    <n v="1.0254365217391297"/>
    <m/>
    <n v="0.88118970200000002"/>
    <n v="3.8942565090999999"/>
    <n v="0.35235595800000002"/>
    <n v="1.2362290617"/>
    <n v="2.5447594649999998"/>
    <n v="9.0710712111999996"/>
    <n v="0.119581786"/>
    <n v="0.73039426130000007"/>
    <n v="1.0397225560000001"/>
    <n v="2.2983553748999999"/>
    <n v="2.6643412509999997"/>
    <n v="9.8014654725000003"/>
  </r>
  <r>
    <x v="1"/>
    <x v="9"/>
    <s v=""/>
    <s v=""/>
    <s v=""/>
    <s v=""/>
    <s v=""/>
    <s v=""/>
    <s v=""/>
    <s v=""/>
    <s v=""/>
    <s v=""/>
    <n v="2009"/>
    <m/>
    <m/>
    <m/>
    <m/>
    <m/>
    <m/>
    <m/>
    <m/>
    <m/>
    <m/>
    <m/>
    <n v="0.88118970200000002"/>
    <n v="3.8942565090999999"/>
    <n v="0.35235595800000002"/>
    <n v="1.2362290617"/>
    <n v="2.5447594649999998"/>
    <n v="9.0710712111999996"/>
    <n v="0.119581786"/>
    <n v="0.73039426130000007"/>
    <n v="1.0397225560000001"/>
    <n v="2.2983553748999999"/>
    <n v="2.6643412509999997"/>
    <n v="9.8014654725000003"/>
  </r>
  <r>
    <x v="1"/>
    <x v="10"/>
    <n v="10.932125416666667"/>
    <n v="58.300750400000005"/>
    <n v="2.8349320833333329"/>
    <n v="14.011521599999998"/>
    <n v="3.8262033333333338"/>
    <n v="8.8714215999999997"/>
    <n v="1.6764583333333334"/>
    <n v="4.2878800000000004"/>
    <n v="2.5361525"/>
    <n v="4.095828"/>
    <n v="2010"/>
    <n v="10.932125416666667"/>
    <n v="47.368624983333341"/>
    <n v="2.8349320833333329"/>
    <n v="11.176589516666665"/>
    <n v="3.8262033333333338"/>
    <n v="5.0452182666666658"/>
    <n v="1.6764583333333334"/>
    <n v="2.6114216666666668"/>
    <n v="2.5361525"/>
    <n v="1.5596755"/>
    <m/>
    <n v="0.88118970200000002"/>
    <n v="3.8942565090999999"/>
    <n v="0.35235595800000002"/>
    <n v="1.2362290617"/>
    <n v="2.5447594649999998"/>
    <n v="9.0710712111999996"/>
    <n v="0.119581786"/>
    <n v="0.73039426130000007"/>
    <n v="1.0397225560000001"/>
    <n v="2.2983553748999999"/>
    <n v="2.6643412509999997"/>
    <n v="9.8014654725000003"/>
  </r>
  <r>
    <x v="1"/>
    <x v="11"/>
    <n v="8.8391699999999993"/>
    <n v="64.113459599999999"/>
    <n v="2.6038045833333334"/>
    <n v="19.879256800000004"/>
    <n v="3.8828962499999999"/>
    <n v="10.974941599999999"/>
    <n v="1.8746666666666669"/>
    <n v="4.8308000000000009"/>
    <n v="2.7449950000000007"/>
    <n v="7.0200360000000011"/>
    <n v="2011"/>
    <n v="8.8391699999999993"/>
    <n v="55.274289600000003"/>
    <n v="2.6038045833333334"/>
    <n v="17.275452216666672"/>
    <n v="3.8828962499999999"/>
    <n v="7.0920453499999994"/>
    <n v="1.8746666666666669"/>
    <n v="2.9561333333333337"/>
    <n v="2.7449950000000007"/>
    <n v="4.2750409999999999"/>
    <m/>
    <n v="0.88118970200000002"/>
    <n v="3.8942565090999999"/>
    <n v="0.35235595800000002"/>
    <n v="1.2362290617"/>
    <n v="2.5447594649999998"/>
    <n v="9.0710712111999996"/>
    <n v="0.119581786"/>
    <n v="0.73039426130000007"/>
    <n v="1.0397225560000001"/>
    <n v="2.2983553748999999"/>
    <n v="2.6643412509999997"/>
    <n v="9.8014654725000003"/>
  </r>
  <r>
    <x v="1"/>
    <x v="12"/>
    <n v="9.9081752173913049"/>
    <n v="53.129895652173907"/>
    <n v="3.6808608695652176"/>
    <n v="13.206361304347823"/>
    <n v="3.313503913043478"/>
    <n v="9.6228721739130432"/>
    <n v="1.6273043478260871"/>
    <n v="3.9417391304347831"/>
    <n v="4.0391452173913054"/>
    <n v="6.9547252173913021"/>
    <n v="2012"/>
    <n v="9.9081752173913049"/>
    <n v="43.221720434782604"/>
    <n v="3.6808608695652176"/>
    <n v="9.5255004347826056"/>
    <n v="3.313503913043478"/>
    <n v="6.3093682608695651"/>
    <n v="1.6273043478260871"/>
    <n v="2.314434782608696"/>
    <n v="4.0391452173913054"/>
    <n v="2.9155799999999967"/>
    <m/>
    <n v="0.88118970200000002"/>
    <n v="3.8942565090999999"/>
    <n v="0.35235595800000002"/>
    <n v="1.2362290617"/>
    <n v="2.5447594649999998"/>
    <n v="9.0710712111999996"/>
    <n v="0.119581786"/>
    <n v="0.73039426130000007"/>
    <n v="1.0397225560000001"/>
    <n v="2.2983553748999999"/>
    <n v="2.6643412509999997"/>
    <n v="9.8014654725000003"/>
  </r>
  <r>
    <x v="1"/>
    <x v="13"/>
    <n v="8.4524269565217391"/>
    <n v="38.00200791666667"/>
    <n v="2.97573"/>
    <n v="14.73691125"/>
    <n v="3.3331339130434778"/>
    <n v="9.2021816666666663"/>
    <n v="1.394173913043478"/>
    <n v="4.0501250000000004"/>
    <n v="3.3176373913043475"/>
    <n v="4.4206124999999998"/>
    <n v="2013"/>
    <n v="8.4524269565217391"/>
    <n v="29.54958096014493"/>
    <n v="2.97573"/>
    <n v="11.76118125"/>
    <n v="3.3331339130434778"/>
    <n v="5.8690477536231889"/>
    <n v="1.394173913043478"/>
    <n v="2.6559510869565224"/>
    <n v="3.3176373913043475"/>
    <n v="1.1029751086956523"/>
    <m/>
    <n v="0.88118970200000002"/>
    <n v="3.8942565090999999"/>
    <n v="0.35235595800000002"/>
    <n v="1.2362290617"/>
    <n v="2.5447594649999998"/>
    <n v="9.0710712111999996"/>
    <n v="0.119581786"/>
    <n v="0.73039426130000007"/>
    <n v="1.0397225560000001"/>
    <n v="2.2983553748999999"/>
    <n v="2.6643412509999997"/>
    <n v="9.8014654725000003"/>
  </r>
  <r>
    <x v="1"/>
    <x v="14"/>
    <n v="8.5972254545454554"/>
    <n v="33.808626956521728"/>
    <n v="2.8276254545454549"/>
    <n v="16.03394391304348"/>
    <n v="3.6730336363636358"/>
    <n v="7.0514656521739143"/>
    <n v="1.5700454545454543"/>
    <n v="3.5415652173913044"/>
    <n v="2.5343999999999998"/>
    <n v="3.0876856521739136"/>
    <n v="2014"/>
    <n v="8.5972254545454554"/>
    <n v="25.211401501976272"/>
    <n v="2.8276254545454549"/>
    <n v="13.206318458498025"/>
    <n v="3.6730336363636358"/>
    <n v="3.3784320158102785"/>
    <n v="1.5700454545454543"/>
    <n v="1.9715197628458501"/>
    <n v="2.5343999999999998"/>
    <n v="0.55328565217391379"/>
    <m/>
    <n v="0.88118970200000002"/>
    <n v="3.8942565090999999"/>
    <n v="0.35235595800000002"/>
    <n v="1.2362290617"/>
    <n v="2.5447594649999998"/>
    <n v="9.0710712111999996"/>
    <n v="0.119581786"/>
    <n v="0.73039426130000007"/>
    <n v="1.0397225560000001"/>
    <n v="2.2983553748999999"/>
    <n v="2.6643412509999997"/>
    <n v="9.8014654725000003"/>
  </r>
  <r>
    <x v="1"/>
    <x v="15"/>
    <n v="8.0832609090909102"/>
    <n v="37.565744782608697"/>
    <n v="2.5614100000000004"/>
    <n v="29.051502608695653"/>
    <n v="4.5243931818181817"/>
    <n v="10.804231304347827"/>
    <n v="1.2380909090909091"/>
    <n v="4.4723043478260864"/>
    <n v="2.7491290909090904"/>
    <n v="4.8486182608695643"/>
    <n v="2015"/>
    <n v="8.0832609090909102"/>
    <n v="29.482483873517786"/>
    <n v="2.5614100000000004"/>
    <n v="26.490092608695655"/>
    <n v="4.5243931818181817"/>
    <n v="6.2798381225296449"/>
    <n v="1.2380909090909091"/>
    <n v="3.2342134387351775"/>
    <n v="2.7491290909090904"/>
    <n v="2.0994891699604739"/>
    <m/>
    <n v="0.88118970200000002"/>
    <n v="3.8942565090999999"/>
    <n v="0.35235595800000002"/>
    <n v="1.2362290617"/>
    <n v="2.5447594649999998"/>
    <n v="9.0710712111999996"/>
    <n v="0.119581786"/>
    <n v="0.73039426130000007"/>
    <n v="1.0397225560000001"/>
    <n v="2.2983553748999999"/>
    <n v="2.6643412509999997"/>
    <n v="9.8014654725000003"/>
  </r>
  <r>
    <x v="1"/>
    <x v="16"/>
    <n v="6.245348260869565"/>
    <n v="29.789329583333338"/>
    <n v="2.6372295652173916"/>
    <n v="18.724139999999998"/>
    <n v="3.6757804347826095"/>
    <n v="11.391667499999999"/>
    <n v="1.1527260869565219"/>
    <n v="4.0414041666666671"/>
    <n v="3.5152708695652168"/>
    <n v="4.7592291666666666"/>
    <n v="2016"/>
    <n v="6.245348260869565"/>
    <n v="23.543981322463772"/>
    <n v="2.6372295652173916"/>
    <n v="16.086910434782606"/>
    <n v="3.6757804347826095"/>
    <n v="7.7158870652173892"/>
    <n v="1.1527260869565219"/>
    <n v="2.8886780797101452"/>
    <n v="3.5152708695652168"/>
    <n v="1.2439582971014498"/>
    <m/>
    <n v="0.88118970200000002"/>
    <n v="3.8942565090999999"/>
    <n v="0.35235595800000002"/>
    <n v="1.2362290617"/>
    <n v="2.5447594649999998"/>
    <n v="9.0710712111999996"/>
    <n v="0.119581786"/>
    <n v="0.73039426130000007"/>
    <n v="1.0397225560000001"/>
    <n v="2.2983553748999999"/>
    <n v="2.6643412509999997"/>
    <n v="9.8014654725000003"/>
  </r>
  <r>
    <x v="1"/>
    <x v="17"/>
    <n v="6.3094360869565209"/>
    <n v="19.905109166666666"/>
    <n v="2.2465752173913045"/>
    <n v="19.713479166666673"/>
    <n v="2.9277291304347828"/>
    <n v="7.9937120833333326"/>
    <n v="0.89048695652173915"/>
    <n v="3.7230083333333339"/>
    <n v="4.6520517391304343"/>
    <n v="5.8627475000000011"/>
    <n v="2017"/>
    <n v="6.3094360869565209"/>
    <n v="13.595673079710146"/>
    <n v="2.2465752173913045"/>
    <n v="17.46690394927537"/>
    <n v="2.9277291304347828"/>
    <n v="5.0659829528985494"/>
    <n v="0.89048695652173915"/>
    <n v="2.8325213768115947"/>
    <n v="4.6520517391304343"/>
    <n v="1.2106957608695668"/>
    <m/>
    <n v="0.88118970200000002"/>
    <n v="3.8942565090999999"/>
    <n v="0.35235595800000002"/>
    <n v="1.2362290617"/>
    <n v="2.5447594649999998"/>
    <n v="9.0710712111999996"/>
    <n v="0.119581786"/>
    <n v="0.73039426130000007"/>
    <n v="1.0397225560000001"/>
    <n v="2.2983553748999999"/>
    <n v="2.6643412509999997"/>
    <n v="9.8014654725000003"/>
  </r>
  <r>
    <x v="1"/>
    <x v="18"/>
    <n v="6.3476327272727282"/>
    <n v="16.737980434782607"/>
    <n v="2.501870909090909"/>
    <n v="15.430581739130433"/>
    <n v="4.1127640909090912"/>
    <n v="8.8659239130434795"/>
    <n v="1.3471636363636366"/>
    <n v="3.5555173913043476"/>
    <n v="3.2181336363636359"/>
    <n v="5.2505330434782609"/>
    <n v="2018"/>
    <n v="6.3476327272727282"/>
    <n v="10.390347707509878"/>
    <n v="2.501870909090909"/>
    <n v="12.928710830039524"/>
    <n v="4.1127640909090912"/>
    <n v="4.7531598221343883"/>
    <n v="1.3471636363636366"/>
    <n v="2.2083537549407111"/>
    <n v="3.2181336363636359"/>
    <n v="2.032399407114625"/>
    <m/>
    <n v="0.88118970200000002"/>
    <n v="3.8942565090999999"/>
    <n v="0.35235595800000002"/>
    <n v="1.2362290617"/>
    <n v="2.5447594649999998"/>
    <n v="9.0710712111999996"/>
    <n v="0.119581786"/>
    <n v="0.73039426130000007"/>
    <n v="1.0397225560000001"/>
    <n v="2.2983553748999999"/>
    <n v="2.6643412509999997"/>
    <n v="9.8014654725000003"/>
  </r>
  <r>
    <x v="1"/>
    <x v="19"/>
    <n v="5.9054636842105266"/>
    <n v="15.784597499999999"/>
    <n v="2.5561294736842104"/>
    <n v="15.954438999999997"/>
    <n v="2.7822894736842105"/>
    <n v="6.1790904999999992"/>
    <n v="1.2533736842105265"/>
    <n v="3.0416199999999995"/>
    <n v="3.0265794736842109"/>
    <n v="3.7680139999999995"/>
    <n v="2019"/>
    <n v="5.9054636842105266"/>
    <n v="9.8791338157894728"/>
    <n v="2.5561294736842104"/>
    <n v="13.398309526315787"/>
    <n v="2.7822894736842105"/>
    <n v="3.3968010263157886"/>
    <n v="1.2533736842105265"/>
    <n v="1.788246315789473"/>
    <n v="3.0265794736842109"/>
    <n v="0.74143452631578866"/>
    <m/>
    <n v="0.88118970200000002"/>
    <n v="3.8942565090999999"/>
    <n v="0.35235595800000002"/>
    <n v="1.2362290617"/>
    <n v="2.5447594649999998"/>
    <n v="9.0710712111999996"/>
    <n v="0.119581786"/>
    <n v="0.73039426130000007"/>
    <n v="1.0397225560000001"/>
    <n v="2.2983553748999999"/>
    <n v="2.6643412509999997"/>
    <n v="9.8014654725000003"/>
  </r>
  <r>
    <x v="1"/>
    <x v="20"/>
    <n v="4.4244152631578944"/>
    <n v="14.592081999999996"/>
    <n v="2.4699299999999997"/>
    <n v="19.693899500000004"/>
    <n v="2.8084199999999999"/>
    <n v="6.7020295000000001"/>
    <n v="1.3795210526315793"/>
    <n v="3.4653000000000005"/>
    <n v="1.4057942105263159"/>
    <n v="2.0892925"/>
    <n v="2020"/>
    <n v="4.4244152631578944"/>
    <n v="10.167666736842101"/>
    <n v="2.4699299999999997"/>
    <n v="17.223969500000003"/>
    <n v="2.8084199999999999"/>
    <n v="3.8936095000000002"/>
    <n v="1.3795210526315793"/>
    <n v="2.0857789473684214"/>
    <n v="1.4057942105263159"/>
    <n v="0.68349828947368407"/>
    <m/>
    <n v="0.88118970200000002"/>
    <n v="3.8942565090999999"/>
    <n v="0.35235595800000002"/>
    <n v="1.2362290617"/>
    <n v="2.5447594649999998"/>
    <n v="9.0710712111999996"/>
    <n v="0.119581786"/>
    <n v="0.73039426130000007"/>
    <n v="1.0397225560000001"/>
    <n v="2.2983553748999999"/>
    <n v="2.6643412509999997"/>
    <n v="9.8014654725000003"/>
  </r>
  <r>
    <x v="1"/>
    <x v="21"/>
    <s v=""/>
    <s v=""/>
    <s v=""/>
    <s v=""/>
    <s v=""/>
    <s v=""/>
    <s v=""/>
    <s v=""/>
    <s v=""/>
    <s v=""/>
    <n v="2021"/>
    <s v=""/>
    <m/>
    <m/>
    <m/>
    <m/>
    <m/>
    <m/>
    <m/>
    <m/>
    <m/>
    <m/>
    <n v="0.88118970200000002"/>
    <n v="3.8942565090999999"/>
    <n v="0.35235595800000002"/>
    <n v="1.2362290617"/>
    <n v="2.5447594649999998"/>
    <n v="9.0710712111999996"/>
    <n v="0.119581786"/>
    <n v="0.73039426130000007"/>
    <n v="1.0397225560000001"/>
    <n v="2.2983553748999999"/>
    <n v="2.6643412509999997"/>
    <n v="9.8014654725000003"/>
  </r>
  <r>
    <x v="1"/>
    <x v="22"/>
    <n v="5.3513352173913038"/>
    <n v="15.12632304347826"/>
    <n v="2.4997360869565215"/>
    <n v="15.21802739130435"/>
    <n v="3.265082173913044"/>
    <n v="7.7680847826086987"/>
    <n v="1.6253434782608696"/>
    <n v="3.580365217391305"/>
    <n v="2.0244717391304348"/>
    <n v="2.4438852173913044"/>
    <n v="2022"/>
    <n v="5.3513352173913038"/>
    <n v="9.7749878260869565"/>
    <n v="2.4997360869565215"/>
    <n v="12.718291304347829"/>
    <n v="3.265082173913044"/>
    <n v="4.5030026086956543"/>
    <n v="1.6253434782608696"/>
    <n v="1.9550217391304354"/>
    <n v="2.0244717391304348"/>
    <n v="0.41941347826086961"/>
    <m/>
    <n v="0.88118970200000002"/>
    <n v="3.8942565090999999"/>
    <n v="0.35235595800000002"/>
    <n v="1.2362290617"/>
    <n v="2.5447594649999998"/>
    <n v="9.0710712111999996"/>
    <n v="0.119581786"/>
    <n v="0.73039426130000007"/>
    <n v="1.0397225560000001"/>
    <n v="2.2983553748999999"/>
    <n v="2.6643412509999997"/>
    <n v="9.8014654725000003"/>
  </r>
  <r>
    <x v="1"/>
    <x v="23"/>
    <m/>
    <m/>
    <m/>
    <m/>
    <m/>
    <m/>
    <m/>
    <m/>
    <m/>
    <m/>
    <n v="2023"/>
    <n v="0"/>
    <n v="0"/>
    <n v="0"/>
    <n v="0"/>
    <n v="0"/>
    <n v="0"/>
    <n v="0"/>
    <n v="0"/>
    <n v="0"/>
    <n v="0"/>
    <m/>
    <n v="0.88118970200000002"/>
    <n v="3.8942565090999999"/>
    <n v="0.35235595800000002"/>
    <n v="1.2362290617"/>
    <n v="2.5447594649999998"/>
    <n v="9.0710712111999996"/>
    <n v="0.119581786"/>
    <n v="0.73039426130000007"/>
    <n v="1.0397225560000001"/>
    <n v="2.2983553748999999"/>
    <n v="2.6643412509999997"/>
    <n v="9.8014654725000003"/>
  </r>
  <r>
    <x v="1"/>
    <x v="24"/>
    <m/>
    <m/>
    <m/>
    <m/>
    <m/>
    <m/>
    <m/>
    <m/>
    <m/>
    <m/>
    <n v="2024"/>
    <n v="0"/>
    <n v="0"/>
    <n v="0"/>
    <n v="0"/>
    <n v="0"/>
    <n v="0"/>
    <n v="0"/>
    <n v="0"/>
    <n v="0"/>
    <n v="0"/>
    <m/>
    <n v="0.88118970200000002"/>
    <n v="3.8942565090999999"/>
    <n v="0.35235595800000002"/>
    <n v="1.2362290617"/>
    <n v="2.5447594649999998"/>
    <n v="9.0710712111999996"/>
    <n v="0.119581786"/>
    <n v="0.73039426130000007"/>
    <n v="1.0397225560000001"/>
    <n v="2.2983553748999999"/>
    <n v="2.6643412509999997"/>
    <n v="9.8014654725000003"/>
  </r>
  <r>
    <x v="1"/>
    <x v="25"/>
    <m/>
    <m/>
    <m/>
    <m/>
    <m/>
    <m/>
    <m/>
    <m/>
    <m/>
    <m/>
    <n v="2025"/>
    <n v="0"/>
    <n v="0"/>
    <n v="0"/>
    <n v="0"/>
    <n v="0"/>
    <n v="0"/>
    <n v="0"/>
    <n v="0"/>
    <n v="0"/>
    <n v="0"/>
    <m/>
    <n v="0.88118970200000002"/>
    <n v="3.8942565090999999"/>
    <n v="0.35235595800000002"/>
    <n v="1.2362290617"/>
    <n v="2.5447594649999998"/>
    <n v="9.0710712111999996"/>
    <n v="0.119581786"/>
    <n v="0.73039426130000007"/>
    <n v="1.0397225560000001"/>
    <n v="2.2983553748999999"/>
    <n v="2.6643412509999997"/>
    <n v="9.8014654725000003"/>
  </r>
  <r>
    <x v="2"/>
    <x v="0"/>
    <n v="14.14655315789474"/>
    <n v="141.51921499999997"/>
    <n v="4.017585263157895"/>
    <n v="2.1098620000000001"/>
    <n v="6.5972689473684216"/>
    <n v="7.8060245000000013"/>
    <n v="2.8846315789473684"/>
    <n v="4.8604500000000002"/>
    <n v="0.74194105263157883"/>
    <n v="1.7263649999999999"/>
    <n v="2000"/>
    <n v="14.14655315789474"/>
    <n v="127.37266184210523"/>
    <n v="4.017585263157895"/>
    <n v="-1.9077232631578949"/>
    <n v="6.5972689473684216"/>
    <n v="1.2087555526315796"/>
    <n v="2.8846315789473684"/>
    <n v="1.9758184210526317"/>
    <n v="0.74194105263157883"/>
    <n v="0.98442394736842109"/>
    <m/>
    <n v="0.79948770400000002"/>
    <n v="4.5297771698"/>
    <n v="0.38313420999999998"/>
    <n v="0.5180279794"/>
    <n v="2.3513931370000001"/>
    <n v="7.4433974315000002"/>
    <n v="0.10450841499999999"/>
    <n v="0.54968864570000009"/>
    <n v="0.57496359100000005"/>
    <n v="1.4198772494"/>
    <n v="2.4559015520000003"/>
    <n v="7.9930860772000001"/>
  </r>
  <r>
    <x v="2"/>
    <x v="1"/>
    <n v="17.999064782608691"/>
    <n v="154.59921521739133"/>
    <n v="2.8830617391304343"/>
    <n v="2.1851160869565218"/>
    <n v="4.6930760869565207"/>
    <n v="7.8785847826086952"/>
    <n v="2.1210434782608698"/>
    <n v="3.5032173913043478"/>
    <n v="0.7378017391304349"/>
    <n v="1.2587765217391302"/>
    <n v="2001"/>
    <n v="17.999064782608691"/>
    <n v="136.60015043478265"/>
    <n v="2.8830617391304343"/>
    <n v="-0.69794565217391247"/>
    <n v="4.6930760869565207"/>
    <n v="3.1855086956521745"/>
    <n v="2.1210434782608698"/>
    <n v="1.382173913043478"/>
    <n v="0.7378017391304349"/>
    <n v="0.52097478260869534"/>
    <m/>
    <n v="0.79948770400000002"/>
    <n v="4.5297771698"/>
    <n v="0.38313420999999998"/>
    <n v="0.5180279794"/>
    <n v="2.3513931370000001"/>
    <n v="7.4433974315000002"/>
    <n v="0.10450841499999999"/>
    <n v="0.54968864570000009"/>
    <n v="0.57496359100000005"/>
    <n v="1.4198772494"/>
    <n v="2.4559015520000003"/>
    <n v="7.9930860772000001"/>
  </r>
  <r>
    <x v="2"/>
    <x v="2"/>
    <n v="13.199324545454546"/>
    <n v="150.05927347826088"/>
    <n v="2.9988545454545448"/>
    <n v="2.6829204347826088"/>
    <n v="4.6255059090909079"/>
    <n v="10.22653086956522"/>
    <n v="1.9693181818181815"/>
    <n v="3.8449565217391308"/>
    <n v="0.73509545454545444"/>
    <n v="1.3324513043478263"/>
    <n v="2002"/>
    <n v="13.199324545454546"/>
    <n v="136.85994893280633"/>
    <n v="2.9988545454545448"/>
    <n v="-0.315934110671936"/>
    <n v="4.6255059090909079"/>
    <n v="5.6010249604743123"/>
    <n v="1.9693181818181815"/>
    <n v="1.8756383399209493"/>
    <n v="0.73509545454545444"/>
    <n v="0.59735584980237189"/>
    <m/>
    <n v="0.79948770400000002"/>
    <n v="4.5297771698"/>
    <n v="0.38313420999999998"/>
    <n v="0.5180279794"/>
    <n v="2.3513931370000001"/>
    <n v="7.4433974315000002"/>
    <n v="0.10450841499999999"/>
    <n v="0.54968864570000009"/>
    <n v="0.57496359100000005"/>
    <n v="1.4198772494"/>
    <n v="2.4559015520000003"/>
    <n v="7.9930860772000001"/>
  </r>
  <r>
    <x v="2"/>
    <x v="3"/>
    <n v="12.980956521739131"/>
    <n v="171.05675608695654"/>
    <n v="3.0857439130434785"/>
    <n v="1.6116265217391301"/>
    <n v="4.4461391304347817"/>
    <n v="11.169697826086956"/>
    <n v="1.666869565217391"/>
    <n v="4.4498695652173916"/>
    <n v="0.67583217391304362"/>
    <n v="0.79110782608695651"/>
    <n v="2003"/>
    <n v="12.980956521739131"/>
    <n v="158.07579956521741"/>
    <n v="3.0857439130434785"/>
    <n v="-1.4741173913043484"/>
    <n v="4.4461391304347817"/>
    <n v="6.7235586956521747"/>
    <n v="1.666869565217391"/>
    <n v="2.7830000000000004"/>
    <n v="0.67583217391304362"/>
    <n v="0.11527565217391289"/>
    <m/>
    <n v="0.79948770400000002"/>
    <n v="4.5297771698"/>
    <n v="0.38313420999999998"/>
    <n v="0.5180279794"/>
    <n v="2.3513931370000001"/>
    <n v="7.4433974315000002"/>
    <n v="0.10450841499999999"/>
    <n v="0.54968864570000009"/>
    <n v="0.57496359100000005"/>
    <n v="1.4198772494"/>
    <n v="2.4559015520000003"/>
    <n v="7.9930860772000001"/>
  </r>
  <r>
    <x v="2"/>
    <x v="4"/>
    <n v="13.411545000000002"/>
    <n v="169.3490252"/>
    <n v="2.5299037499999999"/>
    <n v="1.5753632000000002"/>
    <n v="4.0153991666666675"/>
    <n v="9.7011307999999996"/>
    <n v="1.6232499999999999"/>
    <n v="3.117"/>
    <n v="0.77744000000000024"/>
    <n v="1.0405032000000001"/>
    <n v="2004"/>
    <n v="13.411545000000002"/>
    <n v="155.93748020000001"/>
    <n v="2.5299037499999999"/>
    <n v="-0.95454054999999971"/>
    <n v="4.0153991666666675"/>
    <n v="5.6857316333333321"/>
    <n v="1.6232499999999999"/>
    <n v="1.4937500000000001"/>
    <n v="0.77744000000000024"/>
    <n v="0.26306319999999983"/>
    <m/>
    <n v="0.79948770400000002"/>
    <n v="4.5297771698"/>
    <n v="0.38313420999999998"/>
    <n v="0.5180279794"/>
    <n v="2.3513931370000001"/>
    <n v="7.4433974315000002"/>
    <n v="0.10450841499999999"/>
    <n v="0.54968864570000009"/>
    <n v="0.57496359100000005"/>
    <n v="1.4198772494"/>
    <n v="2.4559015520000003"/>
    <n v="7.9930860772000001"/>
  </r>
  <r>
    <x v="2"/>
    <x v="5"/>
    <n v="13.766229565217392"/>
    <n v="190.98843124999996"/>
    <n v="3.248207826086956"/>
    <n v="1.6732120833333333"/>
    <n v="3.5988865217391304"/>
    <n v="8.2384275000000002"/>
    <n v="1.8870869565217387"/>
    <n v="3.9760416666666654"/>
    <n v="0.86400434782608682"/>
    <n v="1.80637"/>
    <n v="2005"/>
    <n v="13.766229565217392"/>
    <n v="177.22220168478256"/>
    <n v="3.248207826086956"/>
    <n v="-1.5749957427536228"/>
    <n v="3.5988865217391304"/>
    <n v="4.6395409782608699"/>
    <n v="1.8870869565217387"/>
    <n v="2.0889547101449266"/>
    <n v="0.86400434782608682"/>
    <n v="0.94236565217391322"/>
    <m/>
    <n v="0.79948770400000002"/>
    <n v="4.5297771698"/>
    <n v="0.38313420999999998"/>
    <n v="0.5180279794"/>
    <n v="2.3513931370000001"/>
    <n v="7.4433974315000002"/>
    <n v="0.10450841499999999"/>
    <n v="0.54968864570000009"/>
    <n v="0.57496359100000005"/>
    <n v="1.4198772494"/>
    <n v="2.4559015520000003"/>
    <n v="7.9930860772000001"/>
  </r>
  <r>
    <x v="2"/>
    <x v="6"/>
    <n v="12.023663043478257"/>
    <n v="168.71306666666666"/>
    <n v="1.6110660869565216"/>
    <n v="1.7941179166666668"/>
    <n v="2.9422839130434779"/>
    <n v="8.82313041666667"/>
    <n v="1.5955652173913046"/>
    <n v="3.7961666666666667"/>
    <n v="0.82401391304347826"/>
    <n v="1.0890512499999998"/>
    <n v="2006"/>
    <n v="12.023663043478257"/>
    <n v="156.68940362318841"/>
    <n v="1.6110660869565216"/>
    <n v="0.18305182971014511"/>
    <n v="2.9422839130434779"/>
    <n v="5.8808465036231921"/>
    <n v="1.5955652173913046"/>
    <n v="2.2006014492753621"/>
    <n v="0.82401391304347826"/>
    <n v="0.26503733695652154"/>
    <m/>
    <n v="0.79948770400000002"/>
    <n v="4.5297771698"/>
    <n v="0.38313420999999998"/>
    <n v="0.5180279794"/>
    <n v="2.3513931370000001"/>
    <n v="7.4433974315000002"/>
    <n v="0.10450841499999999"/>
    <n v="0.54968864570000009"/>
    <n v="0.57496359100000005"/>
    <n v="1.4198772494"/>
    <n v="2.4559015520000003"/>
    <n v="7.9930860772000001"/>
  </r>
  <r>
    <x v="2"/>
    <x v="7"/>
    <n v="10.941812083333334"/>
    <n v="151.82440640000002"/>
    <n v="1.7498199999999999"/>
    <n v="2.2808220000000001"/>
    <n v="3.2277999999999998"/>
    <n v="11.457513199999999"/>
    <n v="1.4795"/>
    <n v="3.5240000000000005"/>
    <n v="0.83064583333333319"/>
    <n v="1.9955351999999997"/>
    <n v="2007"/>
    <n v="10.941812083333334"/>
    <n v="140.88259431666668"/>
    <n v="1.7498199999999999"/>
    <n v="0.5310020000000002"/>
    <n v="3.2277999999999998"/>
    <n v="8.2297131999999991"/>
    <n v="1.4795"/>
    <n v="2.0445000000000002"/>
    <n v="0.83064583333333319"/>
    <n v="1.1648893666666664"/>
    <m/>
    <n v="0.79948770400000002"/>
    <n v="4.5297771698"/>
    <n v="0.38313420999999998"/>
    <n v="0.5180279794"/>
    <n v="2.3513931370000001"/>
    <n v="7.4433974315000002"/>
    <n v="0.10450841499999999"/>
    <n v="0.54968864570000009"/>
    <n v="0.57496359100000005"/>
    <n v="1.4198772494"/>
    <n v="2.4559015520000003"/>
    <n v="7.9930860772000001"/>
  </r>
  <r>
    <x v="2"/>
    <x v="8"/>
    <n v="9.7195608333333325"/>
    <n v="94.418928000000008"/>
    <n v="2.0431529166666667"/>
    <n v="2.8866672000000007"/>
    <n v="2.3643695833333331"/>
    <n v="8.3018560000000008"/>
    <n v="1.0493333333333335"/>
    <n v="2.6323999999999996"/>
    <n v="0.79621708333333341"/>
    <n v="1.8718848000000003"/>
    <n v="2008"/>
    <n v="9.7195608333333325"/>
    <n v="84.699367166666676"/>
    <n v="2.0431529166666667"/>
    <n v="0.843514283333334"/>
    <n v="2.3643695833333331"/>
    <n v="5.9374864166666672"/>
    <n v="1.0493333333333335"/>
    <n v="1.5830666666666662"/>
    <n v="0.79621708333333341"/>
    <n v="1.0756677166666671"/>
    <m/>
    <n v="0.79948770400000002"/>
    <n v="4.5297771698"/>
    <n v="0.38313420999999998"/>
    <n v="0.5180279794"/>
    <n v="2.3513931370000001"/>
    <n v="7.4433974315000002"/>
    <n v="0.10450841499999999"/>
    <n v="0.54968864570000009"/>
    <n v="0.57496359100000005"/>
    <n v="1.4198772494"/>
    <n v="2.4559015520000003"/>
    <n v="7.9930860772000001"/>
  </r>
  <r>
    <x v="2"/>
    <x v="9"/>
    <n v="8.3080737500000019"/>
    <n v="68.921830000000014"/>
    <n v="1.5506937500000006"/>
    <n v="1.3985837499999996"/>
    <n v="2.4941095833333331"/>
    <n v="6.3392004166666647"/>
    <n v="1.0434166666666667"/>
    <n v="2.207708333333334"/>
    <n v="0.72854749999999979"/>
    <n v="1.5236550000000004"/>
    <n v="2009"/>
    <n v="8.3080737500000019"/>
    <n v="60.613756250000009"/>
    <n v="1.5506937500000006"/>
    <n v="-0.15211000000000108"/>
    <n v="2.4941095833333331"/>
    <n v="3.8450908333333316"/>
    <n v="1.0434166666666667"/>
    <n v="1.1642916666666674"/>
    <n v="0.72854749999999979"/>
    <n v="0.79510750000000063"/>
    <m/>
    <n v="0.79948770400000002"/>
    <n v="4.5297771698"/>
    <n v="0.38313420999999998"/>
    <n v="0.5180279794"/>
    <n v="2.3513931370000001"/>
    <n v="7.4433974315000002"/>
    <n v="0.10450841499999999"/>
    <n v="0.54968864570000009"/>
    <n v="0.57496359100000005"/>
    <n v="1.4198772494"/>
    <n v="2.4559015520000003"/>
    <n v="7.9930860772000001"/>
  </r>
  <r>
    <x v="2"/>
    <x v="10"/>
    <n v="10.001564347826088"/>
    <n v="77.842231666666663"/>
    <n v="2.1692204347826087"/>
    <n v="2.2409041666666671"/>
    <n v="3.4042791304347837"/>
    <n v="8.1698920833333339"/>
    <n v="1.3170869565217389"/>
    <n v="2.4250000000000003"/>
    <n v="0.79439478260869567"/>
    <n v="1.3043549999999999"/>
    <n v="2010"/>
    <n v="10.001564347826088"/>
    <n v="67.840667318840573"/>
    <n v="2.1692204347826087"/>
    <n v="7.168373188405841E-2"/>
    <n v="3.4042791304347837"/>
    <n v="4.7656129528985502"/>
    <n v="1.3170869565217389"/>
    <n v="1.1079130434782614"/>
    <n v="0.79439478260869567"/>
    <n v="0.50996021739130426"/>
    <m/>
    <n v="0.79948770400000002"/>
    <n v="4.5297771698"/>
    <n v="0.38313420999999998"/>
    <n v="0.5180279794"/>
    <n v="2.3513931370000001"/>
    <n v="7.4433974315000002"/>
    <n v="0.10450841499999999"/>
    <n v="0.54968864570000009"/>
    <n v="0.57496359100000005"/>
    <n v="1.4198772494"/>
    <n v="2.4559015520000003"/>
    <n v="7.9930860772000001"/>
  </r>
  <r>
    <x v="2"/>
    <x v="11"/>
    <n v="7.777418260869565"/>
    <n v="88.649285833333309"/>
    <n v="1.5901313043478258"/>
    <n v="3.1409816666666672"/>
    <n v="2.8768952173913043"/>
    <n v="8.2431762499999994"/>
    <n v="1.0764347826086953"/>
    <n v="2.8790416666666663"/>
    <n v="0.85102173913043455"/>
    <n v="1.7492929166666669"/>
    <n v="2011"/>
    <n v="7.777418260869565"/>
    <n v="80.871867572463742"/>
    <n v="1.5901313043478258"/>
    <n v="1.5508503623188414"/>
    <n v="2.8768952173913043"/>
    <n v="5.3662810326086952"/>
    <n v="1.0764347826086953"/>
    <n v="1.802606884057971"/>
    <n v="0.85102173913043455"/>
    <n v="0.89827117753623231"/>
    <m/>
    <n v="0.79948770400000002"/>
    <n v="4.5297771698"/>
    <n v="0.38313420999999998"/>
    <n v="0.5180279794"/>
    <n v="2.3513931370000001"/>
    <n v="7.4433974315000002"/>
    <n v="0.10450841499999999"/>
    <n v="0.54968864570000009"/>
    <n v="0.57496359100000005"/>
    <n v="1.4198772494"/>
    <n v="2.4559015520000003"/>
    <n v="7.9930860772000001"/>
  </r>
  <r>
    <x v="2"/>
    <x v="12"/>
    <n v="9.3726773913043466"/>
    <n v="57.924070833333339"/>
    <n v="1.9137130434782612"/>
    <n v="2.57579"/>
    <n v="2.7926678260869564"/>
    <n v="7.0945062499999993"/>
    <n v="1.225086956521739"/>
    <n v="2.3102500000000004"/>
    <n v="0.96764869565217393"/>
    <n v="1.9000575000000002"/>
    <n v="2012"/>
    <n v="9.3726773913043466"/>
    <n v="48.551393442028996"/>
    <n v="1.9137130434782612"/>
    <n v="0.66207695652173881"/>
    <n v="2.7926678260869564"/>
    <n v="4.3018384239130434"/>
    <n v="1.225086956521739"/>
    <n v="1.0851630434782613"/>
    <n v="0.96764869565217393"/>
    <n v="0.93240880434782625"/>
    <m/>
    <n v="0.79948770400000002"/>
    <n v="4.5297771698"/>
    <n v="0.38313420999999998"/>
    <n v="0.5180279794"/>
    <n v="2.3513931370000001"/>
    <n v="7.4433974315000002"/>
    <n v="0.10450841499999999"/>
    <n v="0.54968864570000009"/>
    <n v="0.57496359100000005"/>
    <n v="1.4198772494"/>
    <n v="2.4559015520000003"/>
    <n v="7.9930860772000001"/>
  </r>
  <r>
    <x v="2"/>
    <x v="13"/>
    <n v="8.0717682608695664"/>
    <n v="44.640872500000008"/>
    <n v="1.5873695652173914"/>
    <n v="5.517220833333333"/>
    <n v="2.2203539130434784"/>
    <n v="5.6007020833333341"/>
    <n v="0.93673913043478241"/>
    <n v="2.1221666666666668"/>
    <n v="0.75607304347826099"/>
    <n v="1.26806"/>
    <n v="2013"/>
    <n v="8.0717682608695664"/>
    <n v="36.569104239130439"/>
    <n v="1.5873695652173914"/>
    <n v="3.9298512681159417"/>
    <n v="2.2203539130434784"/>
    <n v="3.3803481702898557"/>
    <n v="0.93673913043478241"/>
    <n v="1.1854275362318845"/>
    <n v="0.75607304347826099"/>
    <n v="0.51198695652173898"/>
    <m/>
    <n v="0.79948770400000002"/>
    <n v="4.5297771698"/>
    <n v="0.38313420999999998"/>
    <n v="0.5180279794"/>
    <n v="2.3513931370000001"/>
    <n v="7.4433974315000002"/>
    <n v="0.10450841499999999"/>
    <n v="0.54968864570000009"/>
    <n v="0.57496359100000005"/>
    <n v="1.4198772494"/>
    <n v="2.4559015520000003"/>
    <n v="7.9930860772000001"/>
  </r>
  <r>
    <x v="2"/>
    <x v="14"/>
    <n v="7.493131739130436"/>
    <n v="45.469249999999995"/>
    <n v="1.8611239130434782"/>
    <n v="7.2938737500000004"/>
    <n v="2.3603069565217396"/>
    <n v="5.3740966666666665"/>
    <n v="0.97000000000000008"/>
    <n v="2.1243749999999997"/>
    <n v="0.86530695652173895"/>
    <n v="1.4914824999999998"/>
    <n v="2014"/>
    <n v="7.493131739130436"/>
    <n v="37.976118260869562"/>
    <n v="1.8611239130434782"/>
    <n v="5.4327498369565221"/>
    <n v="2.3603069565217396"/>
    <n v="3.0137897101449269"/>
    <n v="0.97000000000000008"/>
    <n v="1.1543749999999995"/>
    <n v="0.86530695652173895"/>
    <n v="0.62617554347826088"/>
    <m/>
    <n v="0.79948770400000002"/>
    <n v="4.5297771698"/>
    <n v="0.38313420999999998"/>
    <n v="0.5180279794"/>
    <n v="2.3513931370000001"/>
    <n v="7.4433974315000002"/>
    <n v="0.10450841499999999"/>
    <n v="0.54968864570000009"/>
    <n v="0.57496359100000005"/>
    <n v="1.4198772494"/>
    <n v="2.4559015520000003"/>
    <n v="7.9930860772000001"/>
  </r>
  <r>
    <x v="2"/>
    <x v="15"/>
    <n v="4.1303904347826093"/>
    <n v="41.818208749999997"/>
    <n v="0.81868956521739134"/>
    <n v="4.7027270833333326"/>
    <n v="1.8949099999999999"/>
    <n v="7.0138841666666671"/>
    <n v="0.5657695652173913"/>
    <n v="2.1831958333333334"/>
    <n v="0.77540130434782617"/>
    <n v="1.8248033333333329"/>
    <n v="2015"/>
    <n v="4.1303904347826093"/>
    <n v="37.687818315217385"/>
    <n v="0.81868956521739134"/>
    <n v="3.8840375181159414"/>
    <n v="1.8949099999999999"/>
    <n v="5.1189741666666677"/>
    <n v="0.5657695652173913"/>
    <n v="1.6174262681159421"/>
    <n v="0.77540130434782617"/>
    <n v="1.0494020289855066"/>
    <m/>
    <n v="0.79948770400000002"/>
    <n v="4.5297771698"/>
    <n v="0.38313420999999998"/>
    <n v="0.5180279794"/>
    <n v="2.3513931370000001"/>
    <n v="7.4433974315000002"/>
    <n v="0.10450841499999999"/>
    <n v="0.54968864570000009"/>
    <n v="0.57496359100000005"/>
    <n v="1.4198772494"/>
    <n v="2.4559015520000003"/>
    <n v="7.9930860772000001"/>
  </r>
  <r>
    <x v="2"/>
    <x v="16"/>
    <n v="5.5702983333333336"/>
    <n v="30.130916666666668"/>
    <n v="1.3965408333333331"/>
    <n v="6.3747195833333334"/>
    <n v="2.0647495833333331"/>
    <n v="5.2022991666666671"/>
    <n v="0.66520000000000001"/>
    <n v="1.7298458333333333"/>
    <n v="0.77946749999999987"/>
    <n v="1.9187120833333335"/>
    <n v="2016"/>
    <n v="5.5702983333333336"/>
    <n v="24.560618333333334"/>
    <n v="1.3965408333333331"/>
    <n v="4.9781787500000005"/>
    <n v="2.0647495833333331"/>
    <n v="3.137549583333334"/>
    <n v="0.66520000000000001"/>
    <n v="1.0646458333333333"/>
    <n v="0.77946749999999987"/>
    <n v="1.1392445833333338"/>
    <m/>
    <n v="0.79948770400000002"/>
    <n v="4.5297771698"/>
    <n v="0.38313420999999998"/>
    <n v="0.5180279794"/>
    <n v="2.3513931370000001"/>
    <n v="7.4433974315000002"/>
    <n v="0.10450841499999999"/>
    <n v="0.54968864570000009"/>
    <n v="0.57496359100000005"/>
    <n v="1.4198772494"/>
    <n v="2.4559015520000003"/>
    <n v="7.9930860772000001"/>
  </r>
  <r>
    <x v="2"/>
    <x v="17"/>
    <n v="4.1533569565217396"/>
    <n v="22.072182499999997"/>
    <n v="1.3632365217391305"/>
    <n v="8.4504008333333331"/>
    <n v="2.1915878260869563"/>
    <n v="6.7182720833333329"/>
    <n v="0.77623478260869572"/>
    <n v="2.4042250000000007"/>
    <n v="0.80806173913043489"/>
    <n v="1.7919375000000002"/>
    <n v="2017"/>
    <n v="4.1533569565217396"/>
    <n v="17.918825543478256"/>
    <n v="1.3632365217391305"/>
    <n v="7.0871643115942025"/>
    <n v="2.1915878260869563"/>
    <n v="4.5266842572463766"/>
    <n v="0.77623478260869572"/>
    <n v="1.627990217391305"/>
    <n v="0.80806173913043489"/>
    <n v="0.9838757608695653"/>
    <m/>
    <n v="0.79948770400000002"/>
    <n v="4.5297771698"/>
    <n v="0.38313420999999998"/>
    <n v="0.5180279794"/>
    <n v="2.3513931370000001"/>
    <n v="7.4433974315000002"/>
    <n v="0.10450841499999999"/>
    <n v="0.54968864570000009"/>
    <n v="0.57496359100000005"/>
    <n v="1.4198772494"/>
    <n v="2.4559015520000003"/>
    <n v="7.9930860772000001"/>
  </r>
  <r>
    <x v="2"/>
    <x v="18"/>
    <n v="3.3867121739130428"/>
    <n v="26.264938749999999"/>
    <n v="1.1409134782608696"/>
    <n v="8.9697787499999979"/>
    <n v="1.5782239130434781"/>
    <n v="6.2840708333333319"/>
    <n v="0.64398695652173921"/>
    <n v="2.6593124999999995"/>
    <n v="0.67775869565217384"/>
    <n v="1.7891883333333334"/>
    <n v="2018"/>
    <n v="3.3867121739130428"/>
    <n v="22.878226576086956"/>
    <n v="1.1409134782608696"/>
    <n v="7.8288652717391285"/>
    <n v="1.5782239130434781"/>
    <n v="4.7058469202898543"/>
    <n v="0.64398695652173921"/>
    <n v="2.0153255434782604"/>
    <n v="0.67775869565217384"/>
    <n v="1.1114296376811597"/>
    <m/>
    <n v="0.79948770400000002"/>
    <n v="4.5297771698"/>
    <n v="0.38313420999999998"/>
    <n v="0.5180279794"/>
    <n v="2.3513931370000001"/>
    <n v="7.4433974315000002"/>
    <n v="0.10450841499999999"/>
    <n v="0.54968864570000009"/>
    <n v="0.57496359100000005"/>
    <n v="1.4198772494"/>
    <n v="2.4559015520000003"/>
    <n v="7.9930860772000001"/>
  </r>
  <r>
    <x v="2"/>
    <x v="19"/>
    <n v="4.0729999999999995"/>
    <n v="26.99758090909091"/>
    <n v="1.2365057142857143"/>
    <n v="5.464412272727273"/>
    <n v="1.7521552380952381"/>
    <n v="6.1638531818181832"/>
    <n v="0.90728095238095197"/>
    <n v="2.1831590909090908"/>
    <n v="0.45159428571428573"/>
    <n v="1.5735377272727271"/>
    <n v="2019"/>
    <n v="4.0729999999999995"/>
    <n v="22.92458090909091"/>
    <n v="1.2365057142857143"/>
    <n v="4.2279065584415587"/>
    <n v="1.7521552380952381"/>
    <n v="4.4116979437229453"/>
    <n v="0.90728095238095197"/>
    <n v="1.2758781385281388"/>
    <n v="0.45159428571428573"/>
    <n v="1.1219434415584413"/>
    <m/>
    <n v="0.79948770400000002"/>
    <n v="4.5297771698"/>
    <n v="0.38313420999999998"/>
    <n v="0.5180279794"/>
    <n v="2.3513931370000001"/>
    <n v="7.4433974315000002"/>
    <n v="0.10450841499999999"/>
    <n v="0.54968864570000009"/>
    <n v="0.57496359100000005"/>
    <n v="1.4198772494"/>
    <n v="2.4559015520000003"/>
    <n v="7.9930860772000001"/>
  </r>
  <r>
    <x v="2"/>
    <x v="20"/>
    <n v="3.693132916666666"/>
    <n v="15.593063200000003"/>
    <n v="1.0862516666666666"/>
    <n v="7.7880300000000027"/>
    <n v="1.6937216666666668"/>
    <n v="4.0417772000000003"/>
    <n v="0.78841666666666665"/>
    <n v="1.6247400000000001"/>
    <n v="0.66810958333333315"/>
    <n v="0.91285959999999999"/>
    <n v="2020"/>
    <n v="3.693132916666666"/>
    <n v="11.899930283333337"/>
    <n v="1.0862516666666666"/>
    <n v="6.7017783333333361"/>
    <n v="1.6937216666666668"/>
    <n v="2.3480555333333335"/>
    <n v="0.78841666666666665"/>
    <n v="0.83632333333333342"/>
    <n v="0.66810958333333315"/>
    <n v="0.24475001666666685"/>
    <m/>
    <n v="0.79948770400000002"/>
    <n v="4.5297771698"/>
    <n v="0.38313420999999998"/>
    <n v="0.5180279794"/>
    <n v="2.3513931370000001"/>
    <n v="7.4433974315000002"/>
    <n v="0.10450841499999999"/>
    <n v="0.54968864570000009"/>
    <n v="0.57496359100000005"/>
    <n v="1.4198772494"/>
    <n v="2.4559015520000003"/>
    <n v="7.9930860772000001"/>
  </r>
  <r>
    <x v="2"/>
    <x v="21"/>
    <n v="4.6158039130434778"/>
    <n v="22.266204583333334"/>
    <n v="1.6112926086956525"/>
    <n v="6.290084583333333"/>
    <n v="1.7260704347826086"/>
    <n v="6.4256504166666666"/>
    <n v="0.80099130434782606"/>
    <n v="2.0953958333333325"/>
    <n v="0.69075391304347822"/>
    <n v="1.4589429166666665"/>
    <n v="2021"/>
    <n v="4.6158039130434778"/>
    <n v="17.650400670289855"/>
    <n v="1.6112926086956525"/>
    <n v="4.6787919746376803"/>
    <n v="1.7260704347826086"/>
    <n v="4.6995799818840585"/>
    <n v="0.80099130434782606"/>
    <n v="1.2944045289855064"/>
    <n v="0.69075391304347822"/>
    <n v="0.76818900362318832"/>
    <m/>
    <n v="0.79948770400000002"/>
    <n v="4.5297771698"/>
    <n v="0.38313420999999998"/>
    <n v="0.5180279794"/>
    <n v="2.3513931370000001"/>
    <n v="7.4433974315000002"/>
    <n v="0.10450841499999999"/>
    <n v="0.54968864570000009"/>
    <n v="0.57496359100000005"/>
    <n v="1.4198772494"/>
    <n v="2.4559015520000003"/>
    <n v="7.9930860772000001"/>
  </r>
  <r>
    <x v="2"/>
    <x v="22"/>
    <m/>
    <m/>
    <m/>
    <m/>
    <m/>
    <m/>
    <m/>
    <m/>
    <m/>
    <m/>
    <n v="2022"/>
    <n v="0"/>
    <n v="0"/>
    <n v="0"/>
    <n v="0"/>
    <n v="0"/>
    <n v="0"/>
    <n v="0"/>
    <n v="0"/>
    <n v="0"/>
    <n v="0"/>
    <m/>
    <n v="0.79948770400000002"/>
    <n v="4.5297771698"/>
    <n v="0.38313420999999998"/>
    <n v="0.5180279794"/>
    <n v="2.3513931370000001"/>
    <n v="7.4433974315000002"/>
    <n v="0.10450841499999999"/>
    <n v="0.54968864570000009"/>
    <n v="0.57496359100000005"/>
    <n v="1.4198772494"/>
    <n v="2.4559015520000003"/>
    <n v="7.9930860772000001"/>
  </r>
  <r>
    <x v="2"/>
    <x v="23"/>
    <m/>
    <m/>
    <m/>
    <m/>
    <m/>
    <m/>
    <m/>
    <m/>
    <m/>
    <m/>
    <n v="2023"/>
    <n v="0"/>
    <n v="0"/>
    <n v="0"/>
    <n v="0"/>
    <n v="0"/>
    <n v="0"/>
    <n v="0"/>
    <n v="0"/>
    <n v="0"/>
    <n v="0"/>
    <m/>
    <n v="0.79948770400000002"/>
    <n v="4.5297771698"/>
    <n v="0.38313420999999998"/>
    <n v="0.5180279794"/>
    <n v="2.3513931370000001"/>
    <n v="7.4433974315000002"/>
    <n v="0.10450841499999999"/>
    <n v="0.54968864570000009"/>
    <n v="0.57496359100000005"/>
    <n v="1.4198772494"/>
    <n v="2.4559015520000003"/>
    <n v="7.9930860772000001"/>
  </r>
  <r>
    <x v="2"/>
    <x v="24"/>
    <m/>
    <m/>
    <m/>
    <m/>
    <m/>
    <m/>
    <m/>
    <m/>
    <m/>
    <m/>
    <n v="2024"/>
    <n v="0"/>
    <n v="0"/>
    <n v="0"/>
    <n v="0"/>
    <n v="0"/>
    <n v="0"/>
    <n v="0"/>
    <n v="0"/>
    <n v="0"/>
    <n v="0"/>
    <m/>
    <n v="0.79948770400000002"/>
    <n v="4.5297771698"/>
    <n v="0.38313420999999998"/>
    <n v="0.5180279794"/>
    <n v="2.3513931370000001"/>
    <n v="7.4433974315000002"/>
    <n v="0.10450841499999999"/>
    <n v="0.54968864570000009"/>
    <n v="0.57496359100000005"/>
    <n v="1.4198772494"/>
    <n v="2.4559015520000003"/>
    <n v="7.9930860772000001"/>
  </r>
  <r>
    <x v="2"/>
    <x v="25"/>
    <m/>
    <m/>
    <m/>
    <m/>
    <m/>
    <m/>
    <m/>
    <m/>
    <m/>
    <m/>
    <n v="2025"/>
    <n v="0"/>
    <n v="0"/>
    <n v="0"/>
    <n v="0"/>
    <n v="0"/>
    <n v="0"/>
    <n v="0"/>
    <n v="0"/>
    <n v="0"/>
    <n v="0"/>
    <m/>
    <n v="0.79948770400000002"/>
    <n v="4.5297771698"/>
    <n v="0.38313420999999998"/>
    <n v="0.5180279794"/>
    <n v="2.3513931370000001"/>
    <n v="7.4433974315000002"/>
    <n v="0.10450841499999999"/>
    <n v="0.54968864570000009"/>
    <n v="0.57496359100000005"/>
    <n v="1.4198772494"/>
    <n v="2.4559015520000003"/>
    <n v="7.9930860772000001"/>
  </r>
  <r>
    <x v="3"/>
    <x v="0"/>
    <s v=""/>
    <s v=""/>
    <s v=""/>
    <s v=""/>
    <s v=""/>
    <s v=""/>
    <s v=""/>
    <s v=""/>
    <s v=""/>
    <s v=""/>
    <n v="2000"/>
    <m/>
    <m/>
    <m/>
    <m/>
    <m/>
    <m/>
    <m/>
    <m/>
    <m/>
    <m/>
    <m/>
    <n v="0.67050328299999995"/>
    <n v="4.7632906861000004"/>
    <n v="0.35432903199999999"/>
    <n v="1.0910426001"/>
    <n v="1.611547565"/>
    <n v="7.9512830153000005"/>
    <n v="8.1976704999999997E-2"/>
    <n v="0.76142381780000001"/>
    <n v="0.63134084700000004"/>
    <n v="2.0688891790000001"/>
    <n v="1.6935242699999999"/>
    <n v="8.7127068331000004"/>
  </r>
  <r>
    <x v="3"/>
    <x v="1"/>
    <n v="6.4642527272727284"/>
    <n v="78.294413478260878"/>
    <n v="1.1260695454545455"/>
    <n v="3.0569991304347828"/>
    <n v="2.1295340909090905"/>
    <n v="9.186655217391305"/>
    <n v="0.86890909090909085"/>
    <n v="3.7370869565217393"/>
    <n v="1.1306009090909088"/>
    <n v="2.4170404347826091"/>
    <n v="2001"/>
    <n v="6.4642527272727284"/>
    <n v="71.830160750988156"/>
    <n v="1.1260695454545455"/>
    <n v="1.9309295849802373"/>
    <n v="2.1295340909090905"/>
    <n v="7.0571211264822145"/>
    <n v="0.86890909090909085"/>
    <n v="2.8681778656126484"/>
    <n v="1.1306009090909088"/>
    <n v="1.2864395256917003"/>
    <m/>
    <n v="0.67050328299999995"/>
    <n v="4.7632906861000004"/>
    <n v="0.35432903199999999"/>
    <n v="1.0910426001"/>
    <n v="1.611547565"/>
    <n v="7.9512830153000005"/>
    <n v="8.1976704999999997E-2"/>
    <n v="0.76142381780000001"/>
    <n v="0.63134084700000004"/>
    <n v="2.0688891790000001"/>
    <n v="1.6935242699999999"/>
    <n v="8.7127068331000004"/>
  </r>
  <r>
    <x v="3"/>
    <x v="2"/>
    <n v="5.96299347826087"/>
    <n v="100.17928208333332"/>
    <n v="1.031421304347826"/>
    <n v="2.4723324999999998"/>
    <n v="2.0080521739130428"/>
    <n v="10.727685833333332"/>
    <n v="0.83556521739130429"/>
    <n v="3.7306250000000003"/>
    <n v="0.68542956521739129"/>
    <n v="2.0905475"/>
    <n v="2002"/>
    <n v="5.96299347826087"/>
    <n v="94.21628860507245"/>
    <n v="1.031421304347826"/>
    <n v="1.4409111956521738"/>
    <n v="2.0080521739130428"/>
    <n v="8.719633659420289"/>
    <n v="0.83556521739130429"/>
    <n v="2.8950597826086959"/>
    <n v="0.68542956521739129"/>
    <n v="1.4051179347826088"/>
    <m/>
    <n v="0.67050328299999995"/>
    <n v="4.7632906861000004"/>
    <n v="0.35432903199999999"/>
    <n v="1.0910426001"/>
    <n v="1.611547565"/>
    <n v="7.9512830153000005"/>
    <n v="8.1976704999999997E-2"/>
    <n v="0.76142381780000001"/>
    <n v="0.63134084700000004"/>
    <n v="2.0688891790000001"/>
    <n v="1.6935242699999999"/>
    <n v="8.7127068331000004"/>
  </r>
  <r>
    <x v="3"/>
    <x v="3"/>
    <n v="4.8104904347826087"/>
    <n v="58.134488333333337"/>
    <n v="0.69380086956521747"/>
    <n v="2.5495550000000002"/>
    <n v="1.8575808695652176"/>
    <n v="10.547783333333333"/>
    <n v="0.81660869565217409"/>
    <n v="3.6372500000000003"/>
    <n v="0.96180956521739136"/>
    <n v="2.6762774999999999"/>
    <n v="2003"/>
    <n v="4.8104904347826087"/>
    <n v="53.323997898550729"/>
    <n v="0.69380086956521747"/>
    <n v="1.8557541304347827"/>
    <n v="1.8575808695652176"/>
    <n v="8.6902024637681166"/>
    <n v="0.81660869565217409"/>
    <n v="2.8206413043478262"/>
    <n v="0.96180956521739136"/>
    <n v="1.7144679347826086"/>
    <m/>
    <n v="0.67050328299999995"/>
    <n v="4.7632906861000004"/>
    <n v="0.35432903199999999"/>
    <n v="1.0910426001"/>
    <n v="1.611547565"/>
    <n v="7.9512830153000005"/>
    <n v="8.1976704999999997E-2"/>
    <n v="0.76142381780000001"/>
    <n v="0.63134084700000004"/>
    <n v="2.0688891790000001"/>
    <n v="1.6935242699999999"/>
    <n v="8.7127068331000004"/>
  </r>
  <r>
    <x v="3"/>
    <x v="4"/>
    <n v="5.8230613043478243"/>
    <n v="65.794810416666664"/>
    <n v="0.88624391304347816"/>
    <n v="2.8332199999999994"/>
    <n v="2.0355691304347827"/>
    <n v="9.8118354166666659"/>
    <n v="0.78256521739130425"/>
    <n v="3.3510416666666667"/>
    <n v="0.78483695652173913"/>
    <n v="2.1133225000000002"/>
    <n v="2004"/>
    <n v="5.8230613043478243"/>
    <n v="59.97174911231884"/>
    <n v="0.88624391304347816"/>
    <n v="1.9469760869565214"/>
    <n v="2.0355691304347827"/>
    <n v="7.7762662862318832"/>
    <n v="0.78256521739130425"/>
    <n v="2.5684764492753622"/>
    <n v="0.78483695652173913"/>
    <n v="1.3284855434782612"/>
    <m/>
    <n v="0.67050328299999995"/>
    <n v="4.7632906861000004"/>
    <n v="0.35432903199999999"/>
    <n v="1.0910426001"/>
    <n v="1.611547565"/>
    <n v="7.9512830153000005"/>
    <n v="8.1976704999999997E-2"/>
    <n v="0.76142381780000001"/>
    <n v="0.63134084700000004"/>
    <n v="2.0688891790000001"/>
    <n v="1.6935242699999999"/>
    <n v="8.7127068331000004"/>
  </r>
  <r>
    <x v="3"/>
    <x v="5"/>
    <n v="4.9605677272727284"/>
    <n v="59.098099999999988"/>
    <n v="0.79579727272727285"/>
    <n v="1.348344347826087"/>
    <n v="1.5667718181818182"/>
    <n v="7.357862608695652"/>
    <n v="0.74950000000000017"/>
    <n v="3.2399130434782615"/>
    <n v="0.60816636363636356"/>
    <n v="1.8590660869565216"/>
    <n v="2005"/>
    <n v="4.9605677272727284"/>
    <n v="54.137532272727256"/>
    <n v="0.79579727272727285"/>
    <n v="0.55254707509881418"/>
    <n v="1.5667718181818182"/>
    <n v="5.7910907905138336"/>
    <n v="0.74950000000000017"/>
    <n v="2.4904130434782612"/>
    <n v="0.60816636363636356"/>
    <n v="1.250899723320158"/>
    <m/>
    <n v="0.67050328299999995"/>
    <n v="4.7632906861000004"/>
    <n v="0.35432903199999999"/>
    <n v="1.0910426001"/>
    <n v="1.611547565"/>
    <n v="7.9512830153000005"/>
    <n v="8.1976704999999997E-2"/>
    <n v="0.76142381780000001"/>
    <n v="0.63134084700000004"/>
    <n v="2.0688891790000001"/>
    <n v="1.6935242699999999"/>
    <n v="8.7127068331000004"/>
  </r>
  <r>
    <x v="3"/>
    <x v="6"/>
    <n v="4.736077083333333"/>
    <n v="60.001978750000013"/>
    <n v="0.41883874999999998"/>
    <n v="1.9603575"/>
    <n v="1.5972699999999997"/>
    <n v="6.4616291666666674"/>
    <n v="0.66825000000000012"/>
    <n v="2.8348749999999998"/>
    <n v="0.74032749999999992"/>
    <n v="2.2354824999999994"/>
    <n v="2006"/>
    <n v="4.736077083333333"/>
    <n v="55.265901666666679"/>
    <n v="0.41883874999999998"/>
    <n v="1.54151875"/>
    <n v="1.5972699999999997"/>
    <n v="4.8643591666666675"/>
    <n v="0.66825000000000012"/>
    <n v="2.1666249999999998"/>
    <n v="0.74032749999999992"/>
    <n v="1.4951549999999996"/>
    <m/>
    <n v="0.67050328299999995"/>
    <n v="4.7632906861000004"/>
    <n v="0.35432903199999999"/>
    <n v="1.0910426001"/>
    <n v="1.611547565"/>
    <n v="7.9512830153000005"/>
    <n v="8.1976704999999997E-2"/>
    <n v="0.76142381780000001"/>
    <n v="0.63134084700000004"/>
    <n v="2.0688891790000001"/>
    <n v="1.6935242699999999"/>
    <n v="8.7127068331000004"/>
  </r>
  <r>
    <x v="3"/>
    <x v="7"/>
    <n v="5.2079386363636386"/>
    <n v="58.939062608695643"/>
    <n v="0.64495409090909084"/>
    <n v="1.6375952173913044"/>
    <n v="1.4721895454545453"/>
    <n v="10.512607826086953"/>
    <n v="0.68590909090909102"/>
    <n v="3.44895652173913"/>
    <n v="0.70000636363636359"/>
    <n v="2.4657104347826091"/>
    <n v="2007"/>
    <n v="5.2079386363636386"/>
    <n v="53.731123972332007"/>
    <n v="0.64495409090909084"/>
    <n v="0.99264112648221359"/>
    <n v="1.4721895454545453"/>
    <n v="9.0404182806324069"/>
    <n v="0.68590909090909102"/>
    <n v="2.763047430830039"/>
    <n v="0.70000636363636359"/>
    <n v="1.7657040711462455"/>
    <m/>
    <n v="0.67050328299999995"/>
    <n v="4.7632906861000004"/>
    <n v="0.35432903199999999"/>
    <n v="1.0910426001"/>
    <n v="1.611547565"/>
    <n v="7.9512830153000005"/>
    <n v="8.1976704999999997E-2"/>
    <n v="0.76142381780000001"/>
    <n v="0.63134084700000004"/>
    <n v="2.0688891790000001"/>
    <n v="1.6935242699999999"/>
    <n v="8.7127068331000004"/>
  </r>
  <r>
    <x v="3"/>
    <x v="8"/>
    <n v="4.1777340909090901"/>
    <n v="30.204443181818181"/>
    <n v="0.57287999999999994"/>
    <n v="1.1744463636363638"/>
    <n v="1.4414172727272729"/>
    <n v="5.4478018181818184"/>
    <n v="0.47090909090909089"/>
    <n v="1.8137727272727275"/>
    <n v="0.76009727272727268"/>
    <n v="1.4153072727272729"/>
    <n v="2008"/>
    <n v="4.1777340909090901"/>
    <n v="26.02670909090909"/>
    <n v="0.57287999999999994"/>
    <n v="0.60156636363636384"/>
    <n v="1.4414172727272729"/>
    <n v="4.0063845454545453"/>
    <n v="0.47090909090909089"/>
    <n v="1.3428636363636366"/>
    <n v="0.76009727272727268"/>
    <n v="0.65521000000000018"/>
    <m/>
    <n v="0.67050328299999995"/>
    <n v="4.7632906861000004"/>
    <n v="0.35432903199999999"/>
    <n v="1.0910426001"/>
    <n v="1.611547565"/>
    <n v="7.9512830153000005"/>
    <n v="8.1976704999999997E-2"/>
    <n v="0.76142381780000001"/>
    <n v="0.63134084700000004"/>
    <n v="2.0688891790000001"/>
    <n v="1.6935242699999999"/>
    <n v="8.7127068331000004"/>
  </r>
  <r>
    <x v="3"/>
    <x v="9"/>
    <s v=""/>
    <s v=""/>
    <s v=""/>
    <s v=""/>
    <s v=""/>
    <s v=""/>
    <s v=""/>
    <s v=""/>
    <s v=""/>
    <s v=""/>
    <n v="2009"/>
    <m/>
    <m/>
    <m/>
    <m/>
    <m/>
    <m/>
    <m/>
    <m/>
    <m/>
    <m/>
    <m/>
    <n v="0.67050328299999995"/>
    <n v="4.7632906861000004"/>
    <n v="0.35432903199999999"/>
    <n v="1.0910426001"/>
    <n v="1.611547565"/>
    <n v="7.9512830153000005"/>
    <n v="8.1976704999999997E-2"/>
    <n v="0.76142381780000001"/>
    <n v="0.63134084700000004"/>
    <n v="2.0688891790000001"/>
    <n v="1.6935242699999999"/>
    <n v="8.7127068331000004"/>
  </r>
  <r>
    <x v="3"/>
    <x v="10"/>
    <s v=""/>
    <s v=""/>
    <s v=""/>
    <s v=""/>
    <s v=""/>
    <s v=""/>
    <s v=""/>
    <s v=""/>
    <s v=""/>
    <s v=""/>
    <n v="2010"/>
    <m/>
    <m/>
    <m/>
    <m/>
    <m/>
    <m/>
    <m/>
    <m/>
    <m/>
    <m/>
    <m/>
    <n v="0.67050328299999995"/>
    <n v="4.7632906861000004"/>
    <n v="0.35432903199999999"/>
    <n v="1.0910426001"/>
    <n v="1.611547565"/>
    <n v="7.9512830153000005"/>
    <n v="8.1976704999999997E-2"/>
    <n v="0.76142381780000001"/>
    <n v="0.63134084700000004"/>
    <n v="2.0688891790000001"/>
    <n v="1.6935242699999999"/>
    <n v="8.7127068331000004"/>
  </r>
  <r>
    <x v="3"/>
    <x v="11"/>
    <n v="3.9854928571428565"/>
    <n v="34.710073181818181"/>
    <n v="0.68283809523809524"/>
    <n v="2.2661099999999998"/>
    <n v="1.636424761904762"/>
    <n v="8.1632004545454571"/>
    <n v="0.53676190476190477"/>
    <n v="2.4865454545454546"/>
    <n v="0.85268190476190475"/>
    <n v="1.8617900000000001"/>
    <n v="2011"/>
    <n v="3.9854928571428565"/>
    <n v="30.724580324675326"/>
    <n v="0.68283809523809524"/>
    <n v="1.5832719047619046"/>
    <n v="1.636424761904762"/>
    <n v="6.5267756926406948"/>
    <n v="0.53676190476190477"/>
    <n v="1.9497835497835498"/>
    <n v="0.85268190476190475"/>
    <n v="1.0091080952380953"/>
    <m/>
    <n v="0.67050328299999995"/>
    <n v="4.7632906861000004"/>
    <n v="0.35432903199999999"/>
    <n v="1.0910426001"/>
    <n v="1.611547565"/>
    <n v="7.9512830153000005"/>
    <n v="8.1976704999999997E-2"/>
    <n v="0.76142381780000001"/>
    <n v="0.63134084700000004"/>
    <n v="2.0688891790000001"/>
    <n v="1.6935242699999999"/>
    <n v="8.7127068331000004"/>
  </r>
  <r>
    <x v="3"/>
    <x v="12"/>
    <n v="3.5132954545454549"/>
    <n v="22.56501347826087"/>
    <n v="0.67475045454545457"/>
    <n v="1.5173969565217396"/>
    <n v="1.4011836363636361"/>
    <n v="6.835774782608695"/>
    <n v="0.49490909090909091"/>
    <n v="1.9919999999999995"/>
    <n v="0.61345636363636358"/>
    <n v="2.1838391304347833"/>
    <n v="2012"/>
    <n v="3.5132954545454549"/>
    <n v="19.051718023715416"/>
    <n v="0.67475045454545457"/>
    <n v="0.84264650197628499"/>
    <n v="1.4011836363636361"/>
    <n v="5.4345911462450589"/>
    <n v="0.49490909090909091"/>
    <n v="1.4970909090909086"/>
    <n v="0.61345636363636358"/>
    <n v="1.5703827667984198"/>
    <m/>
    <n v="0.67050328299999995"/>
    <n v="4.7632906861000004"/>
    <n v="0.35432903199999999"/>
    <n v="1.0910426001"/>
    <n v="1.611547565"/>
    <n v="7.9512830153000005"/>
    <n v="8.1976704999999997E-2"/>
    <n v="0.76142381780000001"/>
    <n v="0.63134084700000004"/>
    <n v="2.0688891790000001"/>
    <n v="1.6935242699999999"/>
    <n v="8.7127068331000004"/>
  </r>
  <r>
    <x v="3"/>
    <x v="13"/>
    <n v="3.5432945454545459"/>
    <n v="19.886761304347825"/>
    <n v="0.50985681818181827"/>
    <n v="2.9072756521739138"/>
    <n v="0.95237454545454525"/>
    <n v="4.9679339130434785"/>
    <n v="0.30527272727272731"/>
    <n v="1.6316086956521743"/>
    <n v="0.66138272727272718"/>
    <n v="1.7136921739130435"/>
    <n v="2013"/>
    <n v="3.5432945454545459"/>
    <n v="16.343466758893278"/>
    <n v="0.50985681818181827"/>
    <n v="2.3974188339920954"/>
    <n v="0.95237454545454525"/>
    <n v="4.0155593675889332"/>
    <n v="0.30527272727272731"/>
    <n v="1.3263359683794469"/>
    <n v="0.66138272727272718"/>
    <n v="1.0523094466403164"/>
    <m/>
    <n v="0.67050328299999995"/>
    <n v="4.7632906861000004"/>
    <n v="0.35432903199999999"/>
    <n v="1.0910426001"/>
    <n v="1.611547565"/>
    <n v="7.9512830153000005"/>
    <n v="8.1976704999999997E-2"/>
    <n v="0.76142381780000001"/>
    <n v="0.63134084700000004"/>
    <n v="2.0688891790000001"/>
    <n v="1.6935242699999999"/>
    <n v="8.7127068331000004"/>
  </r>
  <r>
    <x v="3"/>
    <x v="14"/>
    <n v="3.9498534782608705"/>
    <n v="25.391799130434787"/>
    <n v="0.61053999999999997"/>
    <n v="2.4168952173913043"/>
    <n v="1.3963221739130434"/>
    <n v="5.0875513043478264"/>
    <n v="0.48152173913043483"/>
    <n v="1.7146521739130434"/>
    <n v="0.48968086956521734"/>
    <n v="1.7690243478260872"/>
    <n v="2014"/>
    <n v="3.9498534782608705"/>
    <n v="21.441945652173917"/>
    <n v="0.61053999999999997"/>
    <n v="1.8063552173913044"/>
    <n v="1.3963221739130434"/>
    <n v="3.6912291304347828"/>
    <n v="0.48152173913043483"/>
    <n v="1.2331304347826086"/>
    <n v="0.48968086956521734"/>
    <n v="1.2793434782608699"/>
    <m/>
    <n v="0.67050328299999995"/>
    <n v="4.7632906861000004"/>
    <n v="0.35432903199999999"/>
    <n v="1.0910426001"/>
    <n v="1.611547565"/>
    <n v="7.9512830153000005"/>
    <n v="8.1976704999999997E-2"/>
    <n v="0.76142381780000001"/>
    <n v="0.63134084700000004"/>
    <n v="2.0688891790000001"/>
    <n v="1.6935242699999999"/>
    <n v="8.7127068331000004"/>
  </r>
  <r>
    <x v="3"/>
    <x v="15"/>
    <n v="2.6692819047619047"/>
    <n v="20.160181363636365"/>
    <n v="0.51477714285714282"/>
    <n v="3.4500213636363628"/>
    <n v="1.4270442857142855"/>
    <n v="6.4735131818181806"/>
    <n v="0.26174761904761901"/>
    <n v="1.8759954545454542"/>
    <n v="0.50169142857142845"/>
    <n v="1.4265945454545452"/>
    <n v="2015"/>
    <n v="2.6692819047619047"/>
    <n v="17.490899458874459"/>
    <n v="0.51477714285714282"/>
    <n v="2.9352442207792198"/>
    <n v="1.4270442857142855"/>
    <n v="5.046468896103895"/>
    <n v="0.26174761904761901"/>
    <n v="1.6142478354978351"/>
    <n v="0.50169142857142845"/>
    <n v="0.92490311688311677"/>
    <m/>
    <n v="0.67050328299999995"/>
    <n v="4.7632906861000004"/>
    <n v="0.35432903199999999"/>
    <n v="1.0910426001"/>
    <n v="1.611547565"/>
    <n v="7.9512830153000005"/>
    <n v="8.1976704999999997E-2"/>
    <n v="0.76142381780000001"/>
    <n v="0.63134084700000004"/>
    <n v="2.0688891790000001"/>
    <n v="1.6935242699999999"/>
    <n v="8.7127068331000004"/>
  </r>
  <r>
    <x v="3"/>
    <x v="16"/>
    <n v="2.3029808695652174"/>
    <n v="11.388559583333333"/>
    <n v="0.63820999999999983"/>
    <n v="2.1853679166666669"/>
    <n v="1.1407034782608694"/>
    <n v="3.9048958333333332"/>
    <n v="0.29840869565217387"/>
    <n v="1.1996624999999999"/>
    <n v="0.51882782608695666"/>
    <n v="1.4883091666666663"/>
    <n v="2016"/>
    <n v="2.3029808695652174"/>
    <n v="9.0855787137681148"/>
    <n v="0.63820999999999983"/>
    <n v="1.5471579166666669"/>
    <n v="1.1407034782608694"/>
    <n v="2.7641923550724639"/>
    <n v="0.29840869565217387"/>
    <n v="0.90125380434782598"/>
    <n v="0.51882782608695666"/>
    <n v="0.96948134057970969"/>
    <m/>
    <n v="0.67050328299999995"/>
    <n v="4.7632906861000004"/>
    <n v="0.35432903199999999"/>
    <n v="1.0910426001"/>
    <n v="1.611547565"/>
    <n v="7.9512830153000005"/>
    <n v="8.1976704999999997E-2"/>
    <n v="0.76142381780000001"/>
    <n v="0.63134084700000004"/>
    <n v="2.0688891790000001"/>
    <n v="1.6935242699999999"/>
    <n v="8.7127068331000004"/>
  </r>
  <r>
    <x v="3"/>
    <x v="17"/>
    <n v="3.0618672727272727"/>
    <n v="12.141578260869569"/>
    <n v="0.61711318181818176"/>
    <n v="2.3727834782608701"/>
    <n v="1.3254768181818184"/>
    <n v="5.7003782608695639"/>
    <n v="0.44181363636363624"/>
    <n v="1.5519565217391307"/>
    <n v="0.40004409090909104"/>
    <n v="1.4882443478260867"/>
    <n v="2017"/>
    <n v="3.0618672727272727"/>
    <n v="9.0797109881422955"/>
    <n v="0.61711318181818176"/>
    <n v="1.7556702964426885"/>
    <n v="1.3254768181818184"/>
    <n v="4.3749014426877455"/>
    <n v="0.44181363636363624"/>
    <n v="1.1101428853754944"/>
    <n v="0.40004409090909104"/>
    <n v="1.0882002569169957"/>
    <m/>
    <n v="0.67050328299999995"/>
    <n v="4.7632906861000004"/>
    <n v="0.35432903199999999"/>
    <n v="1.0910426001"/>
    <n v="1.611547565"/>
    <n v="7.9512830153000005"/>
    <n v="8.1976704999999997E-2"/>
    <n v="0.76142381780000001"/>
    <n v="0.63134084700000004"/>
    <n v="2.0688891790000001"/>
    <n v="1.6935242699999999"/>
    <n v="8.7127068331000004"/>
  </r>
  <r>
    <x v="3"/>
    <x v="18"/>
    <n v="1.907439565217391"/>
    <n v="12.18423260869565"/>
    <n v="0.35472478260869561"/>
    <n v="4.5895539130434786"/>
    <n v="1.1808078260869566"/>
    <n v="5.837644347826088"/>
    <n v="0.39113043478260862"/>
    <n v="1.892208695652174"/>
    <n v="0.55446304347826081"/>
    <n v="1.6028099999999996"/>
    <n v="2018"/>
    <n v="1.907439565217391"/>
    <n v="10.276793043478259"/>
    <n v="0.35472478260869561"/>
    <n v="4.2348291304347834"/>
    <n v="1.1808078260869566"/>
    <n v="4.6568365217391312"/>
    <n v="0.39113043478260862"/>
    <n v="1.5010782608695654"/>
    <n v="0.55446304347826081"/>
    <n v="1.0483469565217387"/>
    <m/>
    <n v="0.67050328299999995"/>
    <n v="4.7632906861000004"/>
    <n v="0.35432903199999999"/>
    <n v="1.0910426001"/>
    <n v="1.611547565"/>
    <n v="7.9512830153000005"/>
    <n v="8.1976704999999997E-2"/>
    <n v="0.76142381780000001"/>
    <n v="0.63134084700000004"/>
    <n v="2.0688891790000001"/>
    <n v="1.6935242699999999"/>
    <n v="8.7127068331000004"/>
  </r>
  <r>
    <x v="3"/>
    <x v="19"/>
    <n v="1.996345454545454"/>
    <n v="10.177533043478261"/>
    <n v="0.61208409090909077"/>
    <n v="3.1768973913043479"/>
    <n v="0.79602727272727269"/>
    <n v="4.5949773913043472"/>
    <n v="0.41944999999999999"/>
    <n v="1.7119565217391302"/>
    <n v="0.40739090909090908"/>
    <n v="1.3763943478260869"/>
    <n v="2019"/>
    <n v="1.996345454545454"/>
    <n v="8.1811875889328078"/>
    <n v="0.61208409090909077"/>
    <n v="2.5648133003952571"/>
    <n v="0.79602727272727269"/>
    <n v="3.7989501185770744"/>
    <n v="0.41944999999999999"/>
    <n v="1.2925065217391301"/>
    <n v="0.40739090909090908"/>
    <n v="0.9690034387351778"/>
    <m/>
    <n v="0.67050328299999995"/>
    <n v="4.7632906861000004"/>
    <n v="0.35432903199999999"/>
    <n v="1.0910426001"/>
    <n v="1.611547565"/>
    <n v="7.9512830153000005"/>
    <n v="8.1976704999999997E-2"/>
    <n v="0.76142381780000001"/>
    <n v="0.63134084700000004"/>
    <n v="2.0688891790000001"/>
    <n v="1.6935242699999999"/>
    <n v="8.7127068331000004"/>
  </r>
  <r>
    <x v="3"/>
    <x v="20"/>
    <n v="2.5470404347826086"/>
    <n v="10.196291666666665"/>
    <n v="0.56567173913043478"/>
    <n v="1.6107766666666665"/>
    <n v="1.116788695652174"/>
    <n v="4.5984675000000008"/>
    <n v="0.37661739130434785"/>
    <n v="1.7512541666666668"/>
    <n v="0.44189217391304347"/>
    <n v="1.4199729166666668"/>
    <n v="2020"/>
    <n v="2.5470404347826086"/>
    <n v="7.6492512318840564"/>
    <n v="0.56567173913043478"/>
    <n v="1.0451049275362316"/>
    <n v="1.116788695652174"/>
    <n v="3.4816788043478271"/>
    <n v="0.37661739130434785"/>
    <n v="1.374636775362319"/>
    <n v="0.44189217391304347"/>
    <n v="0.97808074275362333"/>
    <m/>
    <n v="0.67050328299999995"/>
    <n v="4.7632906861000004"/>
    <n v="0.35432903199999999"/>
    <n v="1.0910426001"/>
    <n v="1.611547565"/>
    <n v="7.9512830153000005"/>
    <n v="8.1976704999999997E-2"/>
    <n v="0.76142381780000001"/>
    <n v="0.63134084700000004"/>
    <n v="2.0688891790000001"/>
    <n v="1.6935242699999999"/>
    <n v="8.7127068331000004"/>
  </r>
  <r>
    <x v="3"/>
    <x v="21"/>
    <n v="2.2404678260869573"/>
    <n v="12.408697391304345"/>
    <n v="0.47624000000000005"/>
    <n v="2.356788695652174"/>
    <n v="0.97870434782608695"/>
    <n v="6.4295947826086959"/>
    <n v="0.41610434782608702"/>
    <n v="2.1336695652173918"/>
    <n v="0.42495695652173909"/>
    <n v="1.799019565217391"/>
    <n v="2021"/>
    <n v="2.2404678260869573"/>
    <n v="10.168229565217388"/>
    <n v="0.47624000000000005"/>
    <n v="1.880548695652174"/>
    <n v="0.97870434782608695"/>
    <n v="5.4508904347826093"/>
    <n v="0.41610434782608702"/>
    <n v="1.7175652173913047"/>
    <n v="0.42495695652173909"/>
    <n v="1.374062608695652"/>
    <m/>
    <n v="0.67050328299999995"/>
    <n v="4.7632906861000004"/>
    <n v="0.35432903199999999"/>
    <n v="1.0910426001"/>
    <n v="1.611547565"/>
    <n v="7.9512830153000005"/>
    <n v="8.1976704999999997E-2"/>
    <n v="0.76142381780000001"/>
    <n v="0.63134084700000004"/>
    <n v="2.0688891790000001"/>
    <n v="1.6935242699999999"/>
    <n v="8.7127068331000004"/>
  </r>
  <r>
    <x v="3"/>
    <x v="22"/>
    <m/>
    <m/>
    <m/>
    <m/>
    <m/>
    <m/>
    <m/>
    <m/>
    <m/>
    <m/>
    <n v="2022"/>
    <n v="0"/>
    <n v="0"/>
    <n v="0"/>
    <n v="0"/>
    <n v="0"/>
    <n v="0"/>
    <n v="0"/>
    <n v="0"/>
    <n v="0"/>
    <n v="0"/>
    <m/>
    <n v="0.67050328299999995"/>
    <n v="4.7632906861000004"/>
    <n v="0.35432903199999999"/>
    <n v="1.0910426001"/>
    <n v="1.611547565"/>
    <n v="7.9512830153000005"/>
    <n v="8.1976704999999997E-2"/>
    <n v="0.76142381780000001"/>
    <n v="0.63134084700000004"/>
    <n v="2.0688891790000001"/>
    <n v="1.6935242699999999"/>
    <n v="8.7127068331000004"/>
  </r>
  <r>
    <x v="3"/>
    <x v="23"/>
    <m/>
    <m/>
    <m/>
    <m/>
    <m/>
    <m/>
    <m/>
    <m/>
    <m/>
    <m/>
    <n v="2023"/>
    <n v="0"/>
    <n v="0"/>
    <n v="0"/>
    <n v="0"/>
    <n v="0"/>
    <n v="0"/>
    <n v="0"/>
    <n v="0"/>
    <n v="0"/>
    <n v="0"/>
    <m/>
    <n v="0.67050328299999995"/>
    <n v="4.7632906861000004"/>
    <n v="0.35432903199999999"/>
    <n v="1.0910426001"/>
    <n v="1.611547565"/>
    <n v="7.9512830153000005"/>
    <n v="8.1976704999999997E-2"/>
    <n v="0.76142381780000001"/>
    <n v="0.63134084700000004"/>
    <n v="2.0688891790000001"/>
    <n v="1.6935242699999999"/>
    <n v="8.7127068331000004"/>
  </r>
  <r>
    <x v="3"/>
    <x v="24"/>
    <m/>
    <m/>
    <m/>
    <m/>
    <m/>
    <m/>
    <m/>
    <m/>
    <m/>
    <m/>
    <n v="2024"/>
    <n v="0"/>
    <n v="0"/>
    <n v="0"/>
    <n v="0"/>
    <n v="0"/>
    <n v="0"/>
    <n v="0"/>
    <n v="0"/>
    <n v="0"/>
    <n v="0"/>
    <m/>
    <n v="0.67050328299999995"/>
    <n v="4.7632906861000004"/>
    <n v="0.35432903199999999"/>
    <n v="1.0910426001"/>
    <n v="1.611547565"/>
    <n v="7.9512830153000005"/>
    <n v="8.1976704999999997E-2"/>
    <n v="0.76142381780000001"/>
    <n v="0.63134084700000004"/>
    <n v="2.0688891790000001"/>
    <n v="1.6935242699999999"/>
    <n v="8.7127068331000004"/>
  </r>
  <r>
    <x v="3"/>
    <x v="25"/>
    <m/>
    <m/>
    <m/>
    <m/>
    <m/>
    <m/>
    <m/>
    <m/>
    <m/>
    <m/>
    <n v="2025"/>
    <n v="0"/>
    <n v="0"/>
    <n v="0"/>
    <n v="0"/>
    <n v="0"/>
    <n v="0"/>
    <n v="0"/>
    <n v="0"/>
    <n v="0"/>
    <n v="0"/>
    <m/>
    <n v="0.67050328299999995"/>
    <n v="4.7632906861000004"/>
    <n v="0.35432903199999999"/>
    <n v="1.0910426001"/>
    <n v="1.611547565"/>
    <n v="7.9512830153000005"/>
    <n v="8.1976704999999997E-2"/>
    <n v="0.76142381780000001"/>
    <n v="0.63134084700000004"/>
    <n v="2.0688891790000001"/>
    <n v="1.6935242699999999"/>
    <n v="8.7127068331000004"/>
  </r>
  <r>
    <x v="4"/>
    <x v="0"/>
    <n v="5.0730304999999998"/>
    <n v="68.778435238095241"/>
    <n v="1.2223635000000002"/>
    <n v="9.3691219047619043"/>
    <n v="1.1101665000000001"/>
    <n v="8.9556085714285736"/>
    <n v="0.58640000000000003"/>
    <n v="4.8967619047619042"/>
    <n v="0.36897599999999997"/>
    <n v="1.5932600000000001"/>
    <n v="2000"/>
    <n v="5.0730304999999998"/>
    <n v="63.70540473809524"/>
    <n v="1.2223635000000002"/>
    <n v="8.1467584047619042"/>
    <n v="1.1101665000000001"/>
    <n v="7.8454420714285735"/>
    <n v="0.58640000000000003"/>
    <n v="4.310361904761904"/>
    <n v="0.36897599999999997"/>
    <n v="1.2242840000000001"/>
    <m/>
    <n v="0.39476609299999998"/>
    <n v="5.0788696371000004"/>
    <n v="0.25932861299999999"/>
    <n v="1.5029034407999999"/>
    <n v="1.0268224779999999"/>
    <n v="8.3554635221000009"/>
    <n v="5.8912331999999998E-2"/>
    <n v="1.0746864511999998"/>
    <n v="0.377295506"/>
    <n v="1.6638759457000001"/>
    <n v="1.0857348099999999"/>
    <n v="9.4301499733000007"/>
  </r>
  <r>
    <x v="4"/>
    <x v="1"/>
    <n v="4.3964220000000003"/>
    <n v="113.57203500000003"/>
    <n v="1.2348465000000002"/>
    <n v="6.6982180000000016"/>
    <n v="1.2440169999999997"/>
    <n v="9.7213119999999993"/>
    <n v="0.67825000000000002"/>
    <n v="4.3008500000000005"/>
    <n v="0.58004450000000007"/>
    <n v="1.8724564999999995"/>
    <n v="2001"/>
    <n v="4.3964220000000003"/>
    <n v="109.17561300000003"/>
    <n v="1.2348465000000002"/>
    <n v="5.4633715000000009"/>
    <n v="1.2440169999999997"/>
    <n v="8.4772949999999998"/>
    <n v="0.67825000000000002"/>
    <n v="3.6226000000000003"/>
    <n v="0.58004450000000007"/>
    <n v="1.2924119999999995"/>
    <m/>
    <n v="0.39476609299999998"/>
    <n v="5.0788696371000004"/>
    <n v="0.25932861299999999"/>
    <n v="1.5029034407999999"/>
    <n v="1.0268224779999999"/>
    <n v="8.3554635221000009"/>
    <n v="5.8912331999999998E-2"/>
    <n v="1.0746864511999998"/>
    <n v="0.377295506"/>
    <n v="1.6638759457000001"/>
    <n v="1.0857348099999999"/>
    <n v="9.4301499733000007"/>
  </r>
  <r>
    <x v="4"/>
    <x v="2"/>
    <n v="4.6584604545454544"/>
    <n v="82.392016086956531"/>
    <n v="1.1721622727272727"/>
    <n v="11.595106956521738"/>
    <n v="1.2095745454545455"/>
    <n v="10.233933478260868"/>
    <n v="0.55618181818181822"/>
    <n v="4.0979999999999999"/>
    <n v="0.51161727272727286"/>
    <n v="1.3149573913043477"/>
    <n v="2002"/>
    <n v="4.6584604545454544"/>
    <n v="77.733555632411083"/>
    <n v="1.1721622727272727"/>
    <n v="10.422944683794466"/>
    <n v="1.2095745454545455"/>
    <n v="9.0243589328063223"/>
    <n v="0.55618181818181822"/>
    <n v="3.5418181818181815"/>
    <n v="0.51161727272727286"/>
    <n v="0.80334011857707488"/>
    <m/>
    <n v="0.39476609299999998"/>
    <n v="5.0788696371000004"/>
    <n v="0.25932861299999999"/>
    <n v="1.5029034407999999"/>
    <n v="1.0268224779999999"/>
    <n v="8.3554635221000009"/>
    <n v="5.8912331999999998E-2"/>
    <n v="1.0746864511999998"/>
    <n v="0.377295506"/>
    <n v="1.6638759457000001"/>
    <n v="1.0857348099999999"/>
    <n v="9.4301499733000007"/>
  </r>
  <r>
    <x v="4"/>
    <x v="3"/>
    <n v="3.6867252173913045"/>
    <n v="86.899456666666666"/>
    <n v="0.87457130434782626"/>
    <n v="8.1351541666666645"/>
    <n v="1.1944330434782611"/>
    <n v="11.064820833333334"/>
    <n v="0.58860869565217389"/>
    <n v="4.4937916666666675"/>
    <n v="0.61484608695652188"/>
    <n v="1.8841824999999999"/>
    <n v="2003"/>
    <n v="3.6867252173913045"/>
    <n v="83.212731449275367"/>
    <n v="0.87457130434782626"/>
    <n v="7.260582862318838"/>
    <n v="1.1944330434782611"/>
    <n v="9.8703877898550729"/>
    <n v="0.58860869565217389"/>
    <n v="3.9051829710144936"/>
    <n v="0.61484608695652188"/>
    <n v="1.2693364130434781"/>
    <m/>
    <n v="0.39476609299999998"/>
    <n v="5.0788696371000004"/>
    <n v="0.25932861299999999"/>
    <n v="1.5029034407999999"/>
    <n v="1.0268224779999999"/>
    <n v="8.3554635221000009"/>
    <n v="5.8912331999999998E-2"/>
    <n v="1.0746864511999998"/>
    <n v="0.377295506"/>
    <n v="1.6638759457000001"/>
    <n v="1.0857348099999999"/>
    <n v="9.4301499733000007"/>
  </r>
  <r>
    <x v="4"/>
    <x v="4"/>
    <n v="4.3932613636363635"/>
    <n v="73.301236363636349"/>
    <n v="1.263665909090909"/>
    <n v="7.4419104545454555"/>
    <n v="1.6766036363636361"/>
    <n v="8.277403636363637"/>
    <n v="0.5782272727272727"/>
    <n v="3.222454545454545"/>
    <n v="0.49727727272727268"/>
    <n v="1.4423754545454548"/>
    <n v="2004"/>
    <n v="4.3932613636363635"/>
    <n v="68.907974999999979"/>
    <n v="1.263665909090909"/>
    <n v="6.1782445454545467"/>
    <n v="1.6766036363636361"/>
    <n v="6.6008000000000013"/>
    <n v="0.5782272727272727"/>
    <n v="2.6442272727272722"/>
    <n v="0.49727727272727268"/>
    <n v="0.94509818181818206"/>
    <m/>
    <n v="0.39476609299999998"/>
    <n v="5.0788696371000004"/>
    <n v="0.25932861299999999"/>
    <n v="1.5029034407999999"/>
    <n v="1.0268224779999999"/>
    <n v="8.3554635221000009"/>
    <n v="5.8912331999999998E-2"/>
    <n v="1.0746864511999998"/>
    <n v="0.377295506"/>
    <n v="1.6638759457000001"/>
    <n v="1.0857348099999999"/>
    <n v="9.4301499733000007"/>
  </r>
  <r>
    <x v="4"/>
    <x v="5"/>
    <n v="3.7873349999999997"/>
    <n v="119.12087619047617"/>
    <n v="0.84786649999999997"/>
    <n v="2.5625390476190475"/>
    <n v="0.79103900000000005"/>
    <n v="9.4427514285714302"/>
    <n v="0.48805000000000004"/>
    <n v="4.18795238095238"/>
    <n v="0.58076050000000001"/>
    <n v="2.0173000000000001"/>
    <n v="2005"/>
    <n v="3.7873349999999997"/>
    <n v="115.33354119047617"/>
    <n v="0.84786649999999997"/>
    <n v="1.7146725476190476"/>
    <n v="0.79103900000000005"/>
    <n v="8.6517124285714306"/>
    <n v="0.48805000000000004"/>
    <n v="3.6999023809523801"/>
    <n v="0.58076050000000001"/>
    <n v="1.4365395000000001"/>
    <m/>
    <n v="0.39476609299999998"/>
    <n v="5.0788696371000004"/>
    <n v="0.25932861299999999"/>
    <n v="1.5029034407999999"/>
    <n v="1.0268224779999999"/>
    <n v="8.3554635221000009"/>
    <n v="5.8912331999999998E-2"/>
    <n v="1.0746864511999998"/>
    <n v="0.377295506"/>
    <n v="1.6638759457000001"/>
    <n v="1.0857348099999999"/>
    <n v="9.4301499733000007"/>
  </r>
  <r>
    <x v="4"/>
    <x v="6"/>
    <n v="3.3858763636363634"/>
    <n v="61.155720869565222"/>
    <n v="0.77854500000000004"/>
    <n v="6.7590117391304343"/>
    <n v="0.8305995454545454"/>
    <n v="7.6584960869565206"/>
    <n v="0.45868181818181825"/>
    <n v="3.4685652173913044"/>
    <n v="0.5573672727272726"/>
    <n v="1.8052721739130433"/>
    <n v="2006"/>
    <n v="3.3858763636363634"/>
    <n v="57.769844505928859"/>
    <n v="0.77854500000000004"/>
    <n v="5.980466739130434"/>
    <n v="0.8305995454545454"/>
    <n v="6.8278965415019748"/>
    <n v="0.45868181818181825"/>
    <n v="3.0098833992094862"/>
    <n v="0.5573672727272726"/>
    <n v="1.2479049011857706"/>
    <m/>
    <n v="0.39476609299999998"/>
    <n v="5.0788696371000004"/>
    <n v="0.25932861299999999"/>
    <n v="1.5029034407999999"/>
    <n v="1.0268224779999999"/>
    <n v="8.3554635221000009"/>
    <n v="5.8912331999999998E-2"/>
    <n v="1.0746864511999998"/>
    <n v="0.377295506"/>
    <n v="1.6638759457000001"/>
    <n v="1.0857348099999999"/>
    <n v="9.4301499733000007"/>
  </r>
  <r>
    <x v="4"/>
    <x v="7"/>
    <n v="4.1401261904761908"/>
    <n v="99.151029523809527"/>
    <n v="0.58931904761904763"/>
    <n v="4.3899638095238096"/>
    <n v="0.9304095238095238"/>
    <n v="13.495650476190477"/>
    <n v="0.48504761904761912"/>
    <n v="4.7442380952380958"/>
    <n v="0.53110571428571418"/>
    <n v="3.0736004761904767"/>
    <n v="2007"/>
    <n v="4.1401261904761908"/>
    <n v="95.010903333333331"/>
    <n v="0.58931904761904763"/>
    <n v="3.8006447619047621"/>
    <n v="0.9304095238095238"/>
    <n v="12.565240952380954"/>
    <n v="0.48504761904761912"/>
    <n v="4.2591904761904766"/>
    <n v="0.53110571428571418"/>
    <n v="2.5424947619047624"/>
    <m/>
    <n v="0.39476609299999998"/>
    <n v="5.0788696371000004"/>
    <n v="0.25932861299999999"/>
    <n v="1.5029034407999999"/>
    <n v="1.0268224779999999"/>
    <n v="8.3554635221000009"/>
    <n v="5.8912331999999998E-2"/>
    <n v="1.0746864511999998"/>
    <n v="0.377295506"/>
    <n v="1.6638759457000001"/>
    <n v="1.0857348099999999"/>
    <n v="9.4301499733000007"/>
  </r>
  <r>
    <x v="4"/>
    <x v="9"/>
    <s v=""/>
    <s v=""/>
    <s v=""/>
    <s v=""/>
    <s v=""/>
    <s v=""/>
    <s v=""/>
    <s v=""/>
    <s v=""/>
    <s v=""/>
    <n v="2009"/>
    <m/>
    <m/>
    <m/>
    <m/>
    <m/>
    <m/>
    <m/>
    <m/>
    <m/>
    <m/>
    <m/>
    <n v="0.39476609299999998"/>
    <n v="5.0788696371000004"/>
    <n v="0.25932861299999999"/>
    <n v="1.5029034407999999"/>
    <n v="1.0268224779999999"/>
    <n v="8.3554635221000009"/>
    <n v="5.8912331999999998E-2"/>
    <n v="1.0746864511999998"/>
    <n v="0.377295506"/>
    <n v="1.6638759457000001"/>
    <n v="1.0857348099999999"/>
    <n v="9.4301499733000007"/>
  </r>
  <r>
    <x v="4"/>
    <x v="10"/>
    <n v="2.2097510000000002"/>
    <n v="38.342448095238083"/>
    <n v="0.77767500000000001"/>
    <n v="6.7383266666666675"/>
    <n v="0.37832100000000002"/>
    <n v="5.4012928571428578"/>
    <n v="0.2772"/>
    <n v="2.0802380952380952"/>
    <n v="0.37992900000000007"/>
    <n v="1.5245"/>
    <n v="2010"/>
    <n v="2.2097510000000002"/>
    <n v="36.132697095238086"/>
    <n v="0.77767500000000001"/>
    <n v="5.9606516666666671"/>
    <n v="0.37832100000000002"/>
    <n v="5.0229718571428581"/>
    <n v="0.2772"/>
    <n v="1.8030380952380951"/>
    <n v="0.37992900000000007"/>
    <n v="1.144571"/>
    <m/>
    <n v="0.39476609299999998"/>
    <n v="5.0788696371000004"/>
    <n v="0.25932861299999999"/>
    <n v="1.5029034407999999"/>
    <n v="1.0268224779999999"/>
    <n v="8.3554635221000009"/>
    <n v="5.8912331999999998E-2"/>
    <n v="1.0746864511999998"/>
    <n v="0.377295506"/>
    <n v="1.6638759457000001"/>
    <n v="1.0857348099999999"/>
    <n v="9.4301499733000007"/>
  </r>
  <r>
    <x v="4"/>
    <x v="11"/>
    <n v="2.1615859090909093"/>
    <n v="48.926154782608691"/>
    <n v="0.62834727272727264"/>
    <n v="3.8690269565217394"/>
    <n v="0.71783363636363628"/>
    <n v="8.5482291304347839"/>
    <n v="0.28531818181818175"/>
    <n v="3.0050000000000003"/>
    <n v="0.30205090909090909"/>
    <n v="1.3670686956521738"/>
    <n v="2011"/>
    <n v="2.1615859090909093"/>
    <n v="46.764568873517781"/>
    <n v="0.62834727272727264"/>
    <n v="3.2406796837944669"/>
    <n v="0.71783363636363628"/>
    <n v="7.8303954940711478"/>
    <n v="0.28531818181818175"/>
    <n v="2.7196818181818188"/>
    <n v="0.30205090909090909"/>
    <n v="1.0650177865612647"/>
    <m/>
    <n v="0.39476609299999998"/>
    <n v="5.0788696371000004"/>
    <n v="0.25932861299999999"/>
    <n v="1.5029034407999999"/>
    <n v="1.0268224779999999"/>
    <n v="8.3554635221000009"/>
    <n v="5.8912331999999998E-2"/>
    <n v="1.0746864511999998"/>
    <n v="0.377295506"/>
    <n v="1.6638759457000001"/>
    <n v="1.0857348099999999"/>
    <n v="9.4301499733000007"/>
  </r>
  <r>
    <x v="4"/>
    <x v="12"/>
    <n v="3.3049679999999997"/>
    <n v="38.408849523809522"/>
    <n v="0.99075100000000005"/>
    <n v="4.6949080952380955"/>
    <n v="1.002767"/>
    <n v="7.405851428571431"/>
    <n v="0.42699999999999994"/>
    <n v="2.6808095238095238"/>
    <n v="0.45465800000000006"/>
    <n v="1.346184761904762"/>
    <n v="2012"/>
    <n v="3.3049679999999997"/>
    <n v="35.10388152380952"/>
    <n v="0.99075100000000005"/>
    <n v="3.7041570952380956"/>
    <n v="1.002767"/>
    <n v="6.4030844285714306"/>
    <n v="0.42699999999999994"/>
    <n v="2.2538095238095237"/>
    <n v="0.45465800000000006"/>
    <n v="0.89152676190476199"/>
    <m/>
    <n v="0.39476609299999998"/>
    <n v="5.0788696371000004"/>
    <n v="0.25932861299999999"/>
    <n v="1.5029034407999999"/>
    <n v="1.0268224779999999"/>
    <n v="8.3554635221000009"/>
    <n v="5.8912331999999998E-2"/>
    <n v="1.0746864511999998"/>
    <n v="0.377295506"/>
    <n v="1.6638759457000001"/>
    <n v="1.0857348099999999"/>
    <n v="9.4301499733000007"/>
  </r>
  <r>
    <x v="4"/>
    <x v="13"/>
    <n v="3.2846619047619052"/>
    <n v="30.520953181818172"/>
    <n v="0.94851904761904771"/>
    <n v="9.6100609090909099"/>
    <n v="1.1227038095238095"/>
    <n v="5.7988472727272731"/>
    <n v="0.56414285714285717"/>
    <n v="2.6882727272727269"/>
    <n v="0.42433714285714286"/>
    <n v="1.6258990909090905"/>
    <n v="2013"/>
    <n v="3.2846619047619052"/>
    <n v="27.236291277056267"/>
    <n v="0.94851904761904771"/>
    <n v="8.6615418614718624"/>
    <n v="1.1227038095238095"/>
    <n v="4.6761434632034637"/>
    <n v="0.56414285714285717"/>
    <n v="2.1241298701298699"/>
    <n v="0.42433714285714286"/>
    <n v="1.2015619480519475"/>
    <m/>
    <n v="0.39476609299999998"/>
    <n v="5.0788696371000004"/>
    <n v="0.25932861299999999"/>
    <n v="1.5029034407999999"/>
    <n v="1.0268224779999999"/>
    <n v="8.3554635221000009"/>
    <n v="5.8912331999999998E-2"/>
    <n v="1.0746864511999998"/>
    <n v="0.377295506"/>
    <n v="1.6638759457000001"/>
    <n v="1.0857348099999999"/>
    <n v="9.4301499733000007"/>
  </r>
  <r>
    <x v="4"/>
    <x v="14"/>
    <n v="3.0484756521739125"/>
    <n v="28.959868750000002"/>
    <n v="0.79580826086956546"/>
    <n v="7.9743808333333313"/>
    <n v="1.1521317391304347"/>
    <n v="5.8887454166666666"/>
    <n v="0.34808695652173915"/>
    <n v="2.240791666666667"/>
    <n v="0.64835739130434777"/>
    <n v="1.8680975000000004"/>
    <n v="2014"/>
    <n v="3.0484756521739125"/>
    <n v="25.911393097826089"/>
    <n v="0.79580826086956546"/>
    <n v="7.1785725724637661"/>
    <n v="1.1521317391304347"/>
    <n v="4.7366136775362317"/>
    <n v="0.34808695652173915"/>
    <n v="1.8927047101449279"/>
    <n v="0.64835739130434777"/>
    <n v="1.2197401086956527"/>
    <m/>
    <n v="0.39476609299999998"/>
    <n v="5.0788696371000004"/>
    <n v="0.25932861299999999"/>
    <n v="1.5029034407999999"/>
    <n v="1.0268224779999999"/>
    <n v="8.3554635221000009"/>
    <n v="5.8912331999999998E-2"/>
    <n v="1.0746864511999998"/>
    <n v="0.377295506"/>
    <n v="1.6638759457000001"/>
    <n v="1.0857348099999999"/>
    <n v="9.4301499733000007"/>
  </r>
  <r>
    <x v="4"/>
    <x v="15"/>
    <n v="2.5889258333333331"/>
    <n v="24.294162083333333"/>
    <n v="0.74314124999999998"/>
    <n v="9.015619583333331"/>
    <n v="1.3781320833333333"/>
    <n v="5.3153283333333343"/>
    <n v="0.39254166666666662"/>
    <n v="2.0818750000000006"/>
    <n v="0.60736749999999995"/>
    <n v="1.9914324999999999"/>
    <n v="2015"/>
    <n v="2.5889258333333331"/>
    <n v="21.705236249999999"/>
    <n v="0.74314124999999998"/>
    <n v="8.2724783333333303"/>
    <n v="1.3781320833333333"/>
    <n v="3.9371962500000013"/>
    <n v="0.39254166666666662"/>
    <n v="1.689333333333334"/>
    <n v="0.60736749999999995"/>
    <n v="1.3840650000000001"/>
    <m/>
    <n v="0.39476609299999998"/>
    <n v="5.0788696371000004"/>
    <n v="0.25932861299999999"/>
    <n v="1.5029034407999999"/>
    <n v="1.0268224779999999"/>
    <n v="8.3554635221000009"/>
    <n v="5.8912331999999998E-2"/>
    <n v="1.0746864511999998"/>
    <n v="0.377295506"/>
    <n v="1.6638759457000001"/>
    <n v="1.0857348099999999"/>
    <n v="9.4301499733000007"/>
  </r>
  <r>
    <x v="4"/>
    <x v="16"/>
    <n v="2.5697940909090913"/>
    <n v="18.553413181818179"/>
    <n v="0.72080954545454545"/>
    <n v="9.3539190909090895"/>
    <n v="1.5548600000000001"/>
    <n v="5.2495113636363637"/>
    <n v="0.37164999999999998"/>
    <n v="1.978845454545455"/>
    <n v="0.59634863636363644"/>
    <n v="1.0403409090909093"/>
    <n v="2016"/>
    <n v="2.5697940909090913"/>
    <n v="15.983619090909087"/>
    <n v="0.72080954545454545"/>
    <n v="8.6331095454545448"/>
    <n v="1.5548600000000001"/>
    <n v="3.6946513636363636"/>
    <n v="0.37164999999999998"/>
    <n v="1.607195454545455"/>
    <n v="0.59634863636363644"/>
    <n v="0.44399227272727282"/>
    <m/>
    <n v="0.39476609299999998"/>
    <n v="5.0788696371000004"/>
    <n v="0.25932861299999999"/>
    <n v="1.5029034407999999"/>
    <n v="1.0268224779999999"/>
    <n v="8.3554635221000009"/>
    <n v="5.8912331999999998E-2"/>
    <n v="1.0746864511999998"/>
    <n v="0.377295506"/>
    <n v="1.6638759457000001"/>
    <n v="1.0857348099999999"/>
    <n v="9.4301499733000007"/>
  </r>
  <r>
    <x v="4"/>
    <x v="17"/>
    <n v="2.1128595238095236"/>
    <n v="12.557151818181818"/>
    <n v="1.0996142857142861"/>
    <n v="10.109673636363636"/>
    <n v="1.0989899999999999"/>
    <n v="3.5438045454545457"/>
    <n v="0.30437619047619052"/>
    <n v="1.5143227272727273"/>
    <n v="0.69677714285714287"/>
    <n v="1.3624718181818183"/>
    <n v="2017"/>
    <n v="2.1128595238095236"/>
    <n v="10.444292294372294"/>
    <n v="1.0996142857142861"/>
    <n v="9.0100593506493496"/>
    <n v="1.0989899999999999"/>
    <n v="2.4448145454545456"/>
    <n v="0.30437619047619052"/>
    <n v="1.2099465367965367"/>
    <n v="0.69677714285714287"/>
    <n v="0.66569467532467541"/>
    <m/>
    <n v="0.39476609299999998"/>
    <n v="5.0788696371000004"/>
    <n v="0.25932861299999999"/>
    <n v="1.5029034407999999"/>
    <n v="1.0268224779999999"/>
    <n v="8.3554635221000009"/>
    <n v="5.8912331999999998E-2"/>
    <n v="1.0746864511999998"/>
    <n v="0.377295506"/>
    <n v="1.6638759457000001"/>
    <n v="1.0857348099999999"/>
    <n v="9.4301499733000007"/>
  </r>
  <r>
    <x v="4"/>
    <x v="18"/>
    <n v="2.5184047826086959"/>
    <n v="10.850972916666665"/>
    <n v="1.0783543478260869"/>
    <n v="11.328524166666668"/>
    <n v="1.6167495652173913"/>
    <n v="5.2294437499999988"/>
    <n v="0.46605652173913048"/>
    <n v="1.81965"/>
    <n v="0.63423000000000007"/>
    <n v="1.3504750000000001"/>
    <n v="2018"/>
    <n v="2.5184047826086959"/>
    <n v="8.3325681340579685"/>
    <n v="1.0783543478260869"/>
    <n v="10.250169818840581"/>
    <n v="1.6167495652173913"/>
    <n v="3.6126941847826073"/>
    <n v="0.46605652173913048"/>
    <n v="1.3535934782608696"/>
    <n v="0.63423000000000007"/>
    <n v="0.71624500000000002"/>
    <m/>
    <n v="0.39476609299999998"/>
    <n v="5.0788696371000004"/>
    <n v="0.25932861299999999"/>
    <n v="1.5029034407999999"/>
    <n v="1.0268224779999999"/>
    <n v="8.3554635221000009"/>
    <n v="5.8912331999999998E-2"/>
    <n v="1.0746864511999998"/>
    <n v="0.377295506"/>
    <n v="1.6638759457000001"/>
    <n v="1.0857348099999999"/>
    <n v="9.4301499733000007"/>
  </r>
  <r>
    <x v="4"/>
    <x v="19"/>
    <n v="1.7637908695652176"/>
    <n v="12.908756249999998"/>
    <n v="0.78621913043478275"/>
    <n v="9.9878604166666687"/>
    <n v="1.4058369565217392"/>
    <n v="5.5527024999999997"/>
    <n v="0.47956086956521737"/>
    <n v="2.1472874999999996"/>
    <n v="0.41754695652173918"/>
    <n v="1.3878508333333335"/>
    <n v="2019"/>
    <n v="1.7637908695652176"/>
    <n v="11.14496538043478"/>
    <n v="0.78621913043478275"/>
    <n v="9.2016412862318866"/>
    <n v="1.4058369565217392"/>
    <n v="4.1468655434782606"/>
    <n v="0.47956086956521737"/>
    <n v="1.6677266304347822"/>
    <n v="0.41754695652173918"/>
    <n v="0.97030387681159436"/>
    <m/>
    <n v="0.39476609299999998"/>
    <n v="5.0788696371000004"/>
    <n v="0.25932861299999999"/>
    <n v="1.5029034407999999"/>
    <n v="1.0268224779999999"/>
    <n v="8.3554635221000009"/>
    <n v="5.8912331999999998E-2"/>
    <n v="1.0746864511999998"/>
    <n v="0.377295506"/>
    <n v="1.6638759457000001"/>
    <n v="1.0857348099999999"/>
    <n v="9.4301499733000007"/>
  </r>
  <r>
    <x v="4"/>
    <x v="20"/>
    <n v="1.9748233333333338"/>
    <n v="10.764093636363638"/>
    <n v="0.70510238095238087"/>
    <n v="8.7039704545454555"/>
    <n v="0.83056047619047613"/>
    <n v="4.6301559090909086"/>
    <n v="0.43418095238095245"/>
    <n v="2.1204500000000004"/>
    <n v="0.29002"/>
    <n v="1.1162099999999999"/>
    <n v="2020"/>
    <n v="1.9748233333333338"/>
    <n v="8.789270303030305"/>
    <n v="0.70510238095238087"/>
    <n v="7.9988680735930746"/>
    <n v="0.83056047619047613"/>
    <n v="3.7995954329004324"/>
    <n v="0.43418095238095245"/>
    <n v="1.6862690476190481"/>
    <n v="0.29002"/>
    <n v="0.82618999999999998"/>
    <m/>
    <n v="0.39476609299999998"/>
    <n v="5.0788696371000004"/>
    <n v="0.25932861299999999"/>
    <n v="1.5029034407999999"/>
    <n v="1.0268224779999999"/>
    <n v="8.3554635221000009"/>
    <n v="5.8912331999999998E-2"/>
    <n v="1.0746864511999998"/>
    <n v="0.377295506"/>
    <n v="1.6638759457000001"/>
    <n v="1.0857348099999999"/>
    <n v="9.4301499733000007"/>
  </r>
  <r>
    <x v="4"/>
    <x v="21"/>
    <n v="2.1512878260869566"/>
    <n v="9.8751737500000001"/>
    <n v="1.1181734782608697"/>
    <n v="8.1110933333333328"/>
    <n v="1.0353247826086955"/>
    <n v="3.8962358333333338"/>
    <n v="0.52827391304347804"/>
    <n v="1.6003583333333333"/>
    <n v="0.36808434782608696"/>
    <n v="0.79212666666666687"/>
    <n v="2021"/>
    <n v="2.1512878260869566"/>
    <n v="7.7238859239130431"/>
    <n v="1.1181734782608697"/>
    <n v="6.9929198550724632"/>
    <n v="1.0353247826086955"/>
    <n v="2.8609110507246385"/>
    <n v="0.52827391304347804"/>
    <n v="1.0720844202898552"/>
    <n v="0.36808434782608696"/>
    <n v="0.42404231884057991"/>
    <m/>
    <n v="0.39476609299999998"/>
    <n v="5.0788696371000004"/>
    <n v="0.25932861299999999"/>
    <n v="1.5029034407999999"/>
    <n v="1.0268224779999999"/>
    <n v="8.3554635221000009"/>
    <n v="5.8912331999999998E-2"/>
    <n v="1.0746864511999998"/>
    <n v="0.377295506"/>
    <n v="1.6638759457000001"/>
    <n v="1.0857348099999999"/>
    <n v="9.4301499733000007"/>
  </r>
  <r>
    <x v="4"/>
    <x v="22"/>
    <n v="1.6298331818181817"/>
    <n v="11.528225652173912"/>
    <n v="0.73842045454545446"/>
    <n v="8.3029230434782626"/>
    <n v="0.7166322727272727"/>
    <n v="5.3294926086956522"/>
    <n v="0.35804545454545461"/>
    <n v="2.0912739130434788"/>
    <n v="0.30080772727272725"/>
    <n v="1.0935208695652174"/>
    <n v="2022"/>
    <n v="1.6298331818181817"/>
    <n v="9.8983924703557307"/>
    <n v="0.73842045454545446"/>
    <n v="7.5645025889328084"/>
    <n v="0.7166322727272727"/>
    <n v="4.6128603359683797"/>
    <n v="0.35804545454545461"/>
    <n v="1.7332284584980242"/>
    <n v="0.30080772727272725"/>
    <n v="0.79271314229249024"/>
    <m/>
    <n v="0.39476609299999998"/>
    <n v="5.0788696371000004"/>
    <n v="0.25932861299999999"/>
    <n v="1.5029034407999999"/>
    <n v="1.0268224779999999"/>
    <n v="8.3554635221000009"/>
    <n v="5.8912331999999998E-2"/>
    <n v="1.0746864511999998"/>
    <n v="0.377295506"/>
    <n v="1.6638759457000001"/>
    <n v="1.0857348099999999"/>
    <n v="9.4301499733000007"/>
  </r>
  <r>
    <x v="4"/>
    <x v="23"/>
    <m/>
    <m/>
    <m/>
    <m/>
    <m/>
    <m/>
    <m/>
    <m/>
    <m/>
    <m/>
    <n v="2023"/>
    <n v="0"/>
    <n v="0"/>
    <n v="0"/>
    <n v="0"/>
    <n v="0"/>
    <n v="0"/>
    <n v="0"/>
    <n v="0"/>
    <n v="0"/>
    <n v="0"/>
    <m/>
    <n v="0.39476609299999998"/>
    <n v="5.0788696371000004"/>
    <n v="0.25932861299999999"/>
    <n v="1.5029034407999999"/>
    <n v="1.0268224779999999"/>
    <n v="8.3554635221000009"/>
    <n v="5.8912331999999998E-2"/>
    <n v="1.0746864511999998"/>
    <n v="0.377295506"/>
    <n v="1.6638759457000001"/>
    <n v="1.0857348099999999"/>
    <n v="9.4301499733000007"/>
  </r>
  <r>
    <x v="4"/>
    <x v="24"/>
    <m/>
    <m/>
    <m/>
    <m/>
    <m/>
    <m/>
    <m/>
    <m/>
    <m/>
    <m/>
    <n v="2024"/>
    <n v="0"/>
    <n v="0"/>
    <n v="0"/>
    <n v="0"/>
    <n v="0"/>
    <n v="0"/>
    <n v="0"/>
    <n v="0"/>
    <n v="0"/>
    <n v="0"/>
    <m/>
    <n v="0.39476609299999998"/>
    <n v="5.0788696371000004"/>
    <n v="0.25932861299999999"/>
    <n v="1.5029034407999999"/>
    <n v="1.0268224779999999"/>
    <n v="8.3554635221000009"/>
    <n v="5.8912331999999998E-2"/>
    <n v="1.0746864511999998"/>
    <n v="0.377295506"/>
    <n v="1.6638759457000001"/>
    <n v="1.0857348099999999"/>
    <n v="9.4301499733000007"/>
  </r>
  <r>
    <x v="4"/>
    <x v="25"/>
    <m/>
    <m/>
    <m/>
    <m/>
    <m/>
    <m/>
    <m/>
    <m/>
    <m/>
    <m/>
    <n v="2025"/>
    <n v="0"/>
    <n v="0"/>
    <n v="0"/>
    <n v="0"/>
    <n v="0"/>
    <n v="0"/>
    <n v="0"/>
    <n v="0"/>
    <n v="0"/>
    <n v="0"/>
    <m/>
    <n v="0.39476609299999998"/>
    <n v="5.0788696371000004"/>
    <n v="0.25932861299999999"/>
    <n v="1.5029034407999999"/>
    <n v="1.0268224779999999"/>
    <n v="8.3554635221000009"/>
    <n v="5.8912331999999998E-2"/>
    <n v="1.0746864511999998"/>
    <n v="0.377295506"/>
    <n v="1.6638759457000001"/>
    <n v="1.0857348099999999"/>
    <n v="9.4301499733000007"/>
  </r>
  <r>
    <x v="5"/>
    <x v="0"/>
    <n v="6.6093999999999991"/>
    <n v="40.614768571428577"/>
    <n v="1.1516309999999998"/>
    <n v="7.3681061904761904"/>
    <n v="3.0241420000000003"/>
    <n v="7.5082347619047622"/>
    <n v="1.2397"/>
    <n v="3.7488095238095243"/>
    <n v="0.98533799999999994"/>
    <n v="2.0786904761904763"/>
    <n v="2000"/>
    <n v="6.6093999999999991"/>
    <n v="34.005368571428576"/>
    <n v="1.1516309999999998"/>
    <n v="6.2164751904761903"/>
    <n v="3.0241420000000003"/>
    <n v="4.4840927619047619"/>
    <n v="1.2397"/>
    <n v="2.5091095238095242"/>
    <n v="0.98533799999999994"/>
    <n v="1.0933524761904763"/>
    <m/>
    <n v="0.83994459200000005"/>
    <n v="4.5532568150000001"/>
    <n v="0.32516239000000002"/>
    <n v="1.3701337703000001"/>
    <n v="2.245682881"/>
    <n v="7.2832568122999994"/>
    <n v="0.12446486700000001"/>
    <n v="0.68623989730000001"/>
    <n v="0.75137346599999999"/>
    <n v="1.4855249151000001"/>
    <n v="2.3701477479999999"/>
    <n v="7.9694967095999996"/>
  </r>
  <r>
    <x v="5"/>
    <x v="1"/>
    <n v="7.0210080952380967"/>
    <n v="64.738312727272742"/>
    <n v="1.2883261904761905"/>
    <n v="5.6565836363636359"/>
    <n v="3.0123980952380953"/>
    <n v="9.6351722727272762"/>
    <n v="1.0359047619047619"/>
    <n v="3.5389090909090921"/>
    <n v="0.90010285714285687"/>
    <n v="1.6920218181818185"/>
    <n v="2001"/>
    <n v="7.0210080952380967"/>
    <n v="57.717304632034647"/>
    <n v="1.2883261904761905"/>
    <n v="4.3682574458874459"/>
    <n v="3.0123980952380953"/>
    <n v="6.6227741774891804"/>
    <n v="1.0359047619047619"/>
    <n v="2.5030043290043302"/>
    <n v="0.90010285714285687"/>
    <n v="0.79191896103896164"/>
    <m/>
    <n v="0.83994459200000005"/>
    <n v="4.5532568150000001"/>
    <n v="0.32516239000000002"/>
    <n v="1.3701337703000001"/>
    <n v="2.245682881"/>
    <n v="7.2832568122999994"/>
    <n v="0.12446486700000001"/>
    <n v="0.68623989730000001"/>
    <n v="0.75137346599999999"/>
    <n v="1.4855249151000001"/>
    <n v="2.3701477479999999"/>
    <n v="7.9694967095999996"/>
  </r>
  <r>
    <x v="5"/>
    <x v="2"/>
    <n v="6.5542637499999996"/>
    <n v="72.697973333333337"/>
    <n v="1.03833"/>
    <n v="5.3515462499999993"/>
    <n v="3.0819750000000004"/>
    <n v="10.875887083333332"/>
    <n v="1.0036250000000002"/>
    <n v="3.449666666666666"/>
    <n v="1.0918600000000001"/>
    <n v="1.4911799999999999"/>
    <n v="2002"/>
    <n v="6.5542637499999996"/>
    <n v="66.143709583333333"/>
    <n v="1.03833"/>
    <n v="4.3132162499999991"/>
    <n v="3.0819750000000004"/>
    <n v="7.793912083333332"/>
    <n v="1.0036250000000002"/>
    <n v="2.446041666666666"/>
    <n v="1.0918600000000001"/>
    <n v="0.3993199999999999"/>
    <m/>
    <n v="0.83994459200000005"/>
    <n v="4.5532568150000001"/>
    <n v="0.32516239000000002"/>
    <n v="1.3701337703000001"/>
    <n v="2.245682881"/>
    <n v="7.2832568122999994"/>
    <n v="0.12446486700000001"/>
    <n v="0.68623989730000001"/>
    <n v="0.75137346599999999"/>
    <n v="1.4855249151000001"/>
    <n v="2.3701477479999999"/>
    <n v="7.9694967095999996"/>
  </r>
  <r>
    <x v="5"/>
    <x v="3"/>
    <n v="7.3850308333333343"/>
    <n v="62.891401250000001"/>
    <n v="0.91305708333333346"/>
    <n v="4.4502862500000004"/>
    <n v="3.0919508333333332"/>
    <n v="10.054695416666668"/>
    <n v="0.90666666666666662"/>
    <n v="3.7341250000000001"/>
    <n v="1.2369375"/>
    <n v="2.0092999999999996"/>
    <n v="2003"/>
    <n v="7.3850308333333343"/>
    <n v="55.50637041666667"/>
    <n v="0.91305708333333346"/>
    <n v="3.5372291666666671"/>
    <n v="3.0919508333333332"/>
    <n v="6.9627445833333343"/>
    <n v="0.90666666666666662"/>
    <n v="2.8274583333333334"/>
    <n v="1.2369375"/>
    <n v="0.77236249999999962"/>
    <m/>
    <n v="0.83994459200000005"/>
    <n v="4.5532568150000001"/>
    <n v="0.32516239000000002"/>
    <n v="1.3701337703000001"/>
    <n v="2.245682881"/>
    <n v="7.2832568122999994"/>
    <n v="0.12446486700000001"/>
    <n v="0.68623989730000001"/>
    <n v="0.75137346599999999"/>
    <n v="1.4855249151000001"/>
    <n v="2.3701477479999999"/>
    <n v="7.9694967095999996"/>
  </r>
  <r>
    <x v="5"/>
    <x v="4"/>
    <n v="5.7624525000000011"/>
    <n v="45.741127999999996"/>
    <n v="0.90647416666666658"/>
    <n v="4.5381452000000007"/>
    <n v="3.1237145833333329"/>
    <n v="7.2289411999999977"/>
    <n v="0.92995833333333333"/>
    <n v="2.2582799999999996"/>
    <n v="1.1010225"/>
    <n v="1.5300768"/>
    <n v="2004"/>
    <n v="5.7624525000000011"/>
    <n v="39.978675499999994"/>
    <n v="0.90647416666666658"/>
    <n v="3.6316710333333342"/>
    <n v="3.1237145833333329"/>
    <n v="4.1052266166666644"/>
    <n v="0.92995833333333333"/>
    <n v="1.3283216666666662"/>
    <n v="1.1010225"/>
    <n v="0.4290543"/>
    <m/>
    <n v="0.83994459200000005"/>
    <n v="4.5532568150000001"/>
    <n v="0.32516239000000002"/>
    <n v="1.3701337703000001"/>
    <n v="2.245682881"/>
    <n v="7.2832568122999994"/>
    <n v="0.12446486700000001"/>
    <n v="0.68623989730000001"/>
    <n v="0.75137346599999999"/>
    <n v="1.4855249151000001"/>
    <n v="2.3701477479999999"/>
    <n v="7.9694967095999996"/>
  </r>
  <r>
    <x v="5"/>
    <x v="5"/>
    <n v="5.1411070833333339"/>
    <n v="60.015955833333329"/>
    <n v="0.72286458333333348"/>
    <n v="3.5937458333333336"/>
    <n v="2.2331050000000006"/>
    <n v="8.3036475000000003"/>
    <n v="0.85187500000000016"/>
    <n v="3.4496666666666669"/>
    <n v="0.70495166666666675"/>
    <n v="1.1092850000000001"/>
    <n v="2005"/>
    <n v="5.1411070833333339"/>
    <n v="54.874848749999998"/>
    <n v="0.72286458333333348"/>
    <n v="2.8708812500000001"/>
    <n v="2.2331050000000006"/>
    <n v="6.0705425000000002"/>
    <n v="0.85187500000000016"/>
    <n v="2.5977916666666667"/>
    <n v="0.70495166666666675"/>
    <n v="0.40433333333333332"/>
    <m/>
    <n v="0.83994459200000005"/>
    <n v="4.5532568150000001"/>
    <n v="0.32516239000000002"/>
    <n v="1.3701337703000001"/>
    <n v="2.245682881"/>
    <n v="7.2832568122999994"/>
    <n v="0.12446486700000001"/>
    <n v="0.68623989730000001"/>
    <n v="0.75137346599999999"/>
    <n v="1.4855249151000001"/>
    <n v="2.3701477479999999"/>
    <n v="7.9694967095999996"/>
  </r>
  <r>
    <x v="5"/>
    <x v="6"/>
    <n v="5.4997625000000001"/>
    <n v="55.344988333333326"/>
    <n v="0.9418270833333332"/>
    <n v="4.8090724999999992"/>
    <n v="2.8619266666666658"/>
    <n v="6.9353370833333328"/>
    <n v="1.1317916666666665"/>
    <n v="2.7994166666666671"/>
    <n v="0.67467500000000002"/>
    <n v="1.3327275000000001"/>
    <n v="2006"/>
    <n v="5.4997625000000001"/>
    <n v="49.845225833333323"/>
    <n v="0.9418270833333332"/>
    <n v="3.8672454166666661"/>
    <n v="2.8619266666666658"/>
    <n v="4.0734104166666665"/>
    <n v="1.1317916666666665"/>
    <n v="1.6676250000000006"/>
    <n v="0.67467500000000002"/>
    <n v="0.65805250000000004"/>
    <m/>
    <n v="0.83994459200000005"/>
    <n v="4.5532568150000001"/>
    <n v="0.32516239000000002"/>
    <n v="1.3701337703000001"/>
    <n v="2.245682881"/>
    <n v="7.2832568122999994"/>
    <n v="0.12446486700000001"/>
    <n v="0.68623989730000001"/>
    <n v="0.75137346599999999"/>
    <n v="1.4855249151000001"/>
    <n v="2.3701477479999999"/>
    <n v="7.9694967095999996"/>
  </r>
  <r>
    <x v="5"/>
    <x v="7"/>
    <n v="5.5014999999999992"/>
    <n v="39.488321739130427"/>
    <n v="0.64254954545454557"/>
    <n v="3.5533808695652174"/>
    <n v="1.9017927272727277"/>
    <n v="7.2202517391304344"/>
    <n v="0.63900000000000012"/>
    <n v="2.4657826086956525"/>
    <n v="0.77888181818181823"/>
    <n v="1.3274947826086958"/>
    <n v="2007"/>
    <n v="5.5014999999999992"/>
    <n v="33.986821739130427"/>
    <n v="0.64254954545454557"/>
    <n v="2.9108313241106716"/>
    <n v="1.9017927272727277"/>
    <n v="5.3184590118577066"/>
    <n v="0.63900000000000012"/>
    <n v="1.8267826086956522"/>
    <n v="0.77888181818181823"/>
    <n v="0.54861296442687757"/>
    <m/>
    <n v="0.83994459200000005"/>
    <n v="4.5532568150000001"/>
    <n v="0.32516239000000002"/>
    <n v="1.3701337703000001"/>
    <n v="2.245682881"/>
    <n v="7.2832568122999994"/>
    <n v="0.12446486700000001"/>
    <n v="0.68623989730000001"/>
    <n v="0.75137346599999999"/>
    <n v="1.4855249151000001"/>
    <n v="2.3701477479999999"/>
    <n v="7.9694967095999996"/>
  </r>
  <r>
    <x v="5"/>
    <x v="8"/>
    <n v="4.9058137499999992"/>
    <n v="36.727930400000005"/>
    <n v="0.58313749999999998"/>
    <n v="2.2044888"/>
    <n v="2.0750466666666667"/>
    <n v="6.4083956000000013"/>
    <n v="0.67812499999999998"/>
    <n v="1.9022000000000003"/>
    <n v="0.999085"/>
    <n v="1.3762103999999999"/>
    <n v="2008"/>
    <n v="4.9058137499999992"/>
    <n v="31.822116650000005"/>
    <n v="0.58313749999999998"/>
    <n v="1.6213513000000002"/>
    <n v="2.0750466666666667"/>
    <n v="4.333348933333335"/>
    <n v="0.67812499999999998"/>
    <n v="1.2240750000000005"/>
    <n v="0.999085"/>
    <n v="0.37712539999999994"/>
    <m/>
    <n v="0.83994459200000005"/>
    <n v="4.5532568150000001"/>
    <n v="0.32516239000000002"/>
    <n v="1.3701337703000001"/>
    <n v="2.245682881"/>
    <n v="7.2832568122999994"/>
    <n v="0.12446486700000001"/>
    <n v="0.68623989730000001"/>
    <n v="0.75137346599999999"/>
    <n v="1.4855249151000001"/>
    <n v="2.3701477479999999"/>
    <n v="7.9694967095999996"/>
  </r>
  <r>
    <x v="5"/>
    <x v="9"/>
    <n v="4.030110416666667"/>
    <n v="37.150999600000006"/>
    <n v="0.50862541666666672"/>
    <n v="2.2145223999999999"/>
    <n v="1.6421308333333338"/>
    <n v="5.8883039999999998"/>
    <n v="0.42987499999999995"/>
    <n v="2.0698799999999995"/>
    <n v="0.6257125"/>
    <n v="1.2384287999999999"/>
    <n v="2009"/>
    <n v="4.030110416666667"/>
    <n v="33.12088918333334"/>
    <n v="0.50862541666666672"/>
    <n v="1.7058969833333331"/>
    <n v="1.6421308333333338"/>
    <n v="4.246173166666666"/>
    <n v="0.42987499999999995"/>
    <n v="1.6400049999999995"/>
    <n v="0.6257125"/>
    <n v="0.61271629999999988"/>
    <m/>
    <n v="0.83994459200000005"/>
    <n v="4.5532568150000001"/>
    <n v="0.32516239000000002"/>
    <n v="1.3701337703000001"/>
    <n v="2.245682881"/>
    <n v="7.2832568122999994"/>
    <n v="0.12446486700000001"/>
    <n v="0.68623989730000001"/>
    <n v="0.75137346599999999"/>
    <n v="1.4855249151000001"/>
    <n v="2.3701477479999999"/>
    <n v="7.9694967095999996"/>
  </r>
  <r>
    <x v="5"/>
    <x v="10"/>
    <n v="2.9270717391304353"/>
    <n v="31.261770416666661"/>
    <n v="0.41164130434782609"/>
    <n v="2.8186945833333339"/>
    <n v="1.5580713043478256"/>
    <n v="7.1016387499999993"/>
    <n v="0.46930434782608688"/>
    <n v="2.2234166666666666"/>
    <n v="0.44813478260869566"/>
    <n v="1.3960324999999996"/>
    <n v="2010"/>
    <n v="2.9270717391304353"/>
    <n v="28.334698677536224"/>
    <n v="0.41164130434782609"/>
    <n v="2.4070532789855079"/>
    <n v="1.5580713043478256"/>
    <n v="5.5435674456521742"/>
    <n v="0.46930434782608688"/>
    <n v="1.7541123188405798"/>
    <n v="0.44813478260869566"/>
    <n v="0.94789771739130391"/>
    <m/>
    <n v="0.83994459200000005"/>
    <n v="4.5532568150000001"/>
    <n v="0.32516239000000002"/>
    <n v="1.3701337703000001"/>
    <n v="2.245682881"/>
    <n v="7.2832568122999994"/>
    <n v="0.12446486700000001"/>
    <n v="0.68623989730000001"/>
    <n v="0.75137346599999999"/>
    <n v="1.4855249151000001"/>
    <n v="2.3701477479999999"/>
    <n v="7.9694967095999996"/>
  </r>
  <r>
    <x v="5"/>
    <x v="11"/>
    <n v="3.9249086363636363"/>
    <n v="26.426760000000005"/>
    <n v="0.39869454545454541"/>
    <n v="3.0110726086956516"/>
    <n v="2.063585909090909"/>
    <n v="6.597270434782609"/>
    <n v="0.50663636363636366"/>
    <n v="2.3141739130434784"/>
    <n v="0.82595181818181806"/>
    <n v="1.4287121739130431"/>
    <n v="2011"/>
    <n v="3.9249086363636363"/>
    <n v="22.501851363636369"/>
    <n v="0.39869454545454541"/>
    <n v="2.6123780632411062"/>
    <n v="2.063585909090909"/>
    <n v="4.5336845256917"/>
    <n v="0.50663636363636366"/>
    <n v="1.8075375494071149"/>
    <n v="0.82595181818181806"/>
    <n v="0.60276035573122499"/>
    <m/>
    <n v="0.83994459200000005"/>
    <n v="4.5532568150000001"/>
    <n v="0.32516239000000002"/>
    <n v="1.3701337703000001"/>
    <n v="2.245682881"/>
    <n v="7.2832568122999994"/>
    <n v="0.12446486700000001"/>
    <n v="0.68623989730000001"/>
    <n v="0.75137346599999999"/>
    <n v="1.4855249151000001"/>
    <n v="2.3701477479999999"/>
    <n v="7.9694967095999996"/>
  </r>
  <r>
    <x v="5"/>
    <x v="12"/>
    <n v="4.4017786956521743"/>
    <n v="21.078612083333333"/>
    <n v="0.51287652173913034"/>
    <n v="2.9903516666666667"/>
    <n v="2.0314630434782606"/>
    <n v="5.3479345833333332"/>
    <n v="0.52426086956521734"/>
    <n v="1.6202916666666669"/>
    <n v="0.85963565217391313"/>
    <n v="1.2499016666666667"/>
    <n v="2012"/>
    <n v="4.4017786956521743"/>
    <n v="16.676833387681157"/>
    <n v="0.51287652173913034"/>
    <n v="2.4774751449275363"/>
    <n v="2.0314630434782606"/>
    <n v="3.3164715398550726"/>
    <n v="0.52426086956521734"/>
    <n v="1.0960307971014496"/>
    <n v="0.85963565217391313"/>
    <n v="0.39026601449275355"/>
    <m/>
    <n v="0.83994459200000005"/>
    <n v="4.5532568150000001"/>
    <n v="0.32516239000000002"/>
    <n v="1.3701337703000001"/>
    <n v="2.245682881"/>
    <n v="7.2832568122999994"/>
    <n v="0.12446486700000001"/>
    <n v="0.68623989730000001"/>
    <n v="0.75137346599999999"/>
    <n v="1.4855249151000001"/>
    <n v="2.3701477479999999"/>
    <n v="7.9694967095999996"/>
  </r>
  <r>
    <x v="5"/>
    <x v="13"/>
    <n v="3.566450909090908"/>
    <n v="19.782905454545457"/>
    <n v="0.53178545454545445"/>
    <n v="2.913406818181818"/>
    <n v="1.6560704545454548"/>
    <n v="4.9315050000000005"/>
    <n v="0.41431818181818175"/>
    <n v="1.5249545454545455"/>
    <n v="0.66936181818181817"/>
    <n v="1.2489940909090906"/>
    <n v="2013"/>
    <n v="3.566450909090908"/>
    <n v="16.21645454545455"/>
    <n v="0.53178545454545445"/>
    <n v="2.3816213636363637"/>
    <n v="1.6560704545454548"/>
    <n v="3.2754345454545457"/>
    <n v="0.41431818181818175"/>
    <n v="1.1106363636363636"/>
    <n v="0.66936181818181817"/>
    <n v="0.57963227272727247"/>
    <m/>
    <n v="0.83994459200000005"/>
    <n v="4.5532568150000001"/>
    <n v="0.32516239000000002"/>
    <n v="1.3701337703000001"/>
    <n v="2.245682881"/>
    <n v="7.2832568122999994"/>
    <n v="0.12446486700000001"/>
    <n v="0.68623989730000001"/>
    <n v="0.75137346599999999"/>
    <n v="1.4855249151000001"/>
    <n v="2.3701477479999999"/>
    <n v="7.9694967095999996"/>
  </r>
  <r>
    <x v="5"/>
    <x v="14"/>
    <n v="4.0175714285714275"/>
    <n v="18.034545909090909"/>
    <n v="0.45237857142857124"/>
    <n v="2.7000472727272733"/>
    <n v="2.0136133333333333"/>
    <n v="5.4235368181818178"/>
    <n v="0.41233333333333327"/>
    <n v="1.6449545454545456"/>
    <n v="0.78695761904761896"/>
    <n v="1.7365063636363642"/>
    <n v="2014"/>
    <n v="4.0175714285714275"/>
    <n v="14.016974480519481"/>
    <n v="0.45237857142857124"/>
    <n v="2.2476687012987022"/>
    <n v="2.0136133333333333"/>
    <n v="3.4099234848484845"/>
    <n v="0.41233333333333327"/>
    <n v="1.2326212121212123"/>
    <n v="0.78695761904761896"/>
    <n v="0.94954874458874527"/>
    <m/>
    <n v="0.83994459200000005"/>
    <n v="4.5532568150000001"/>
    <n v="0.32516239000000002"/>
    <n v="1.3701337703000001"/>
    <n v="2.245682881"/>
    <n v="7.2832568122999994"/>
    <n v="0.12446486700000001"/>
    <n v="0.68623989730000001"/>
    <n v="0.75137346599999999"/>
    <n v="1.4855249151000001"/>
    <n v="2.3701477479999999"/>
    <n v="7.9694967095999996"/>
  </r>
  <r>
    <x v="5"/>
    <x v="15"/>
    <n v="2.9793242857142856"/>
    <n v="19.087647727272724"/>
    <n v="0.48004571428571424"/>
    <n v="3.5576395454545451"/>
    <n v="2.1456514285714285"/>
    <n v="5.592838636363636"/>
    <n v="0.35082857142857143"/>
    <n v="1.6121181818181818"/>
    <n v="0.78357952380952378"/>
    <n v="1.1761877272727272"/>
    <n v="2015"/>
    <n v="2.9793242857142856"/>
    <n v="16.10832344155844"/>
    <n v="0.48004571428571424"/>
    <n v="3.0775938311688309"/>
    <n v="2.1456514285714285"/>
    <n v="3.4471872077922074"/>
    <n v="0.35082857142857143"/>
    <n v="1.2612896103896103"/>
    <n v="0.78357952380952378"/>
    <n v="0.39260820346320346"/>
    <m/>
    <n v="0.83994459200000005"/>
    <n v="4.5532568150000001"/>
    <n v="0.32516239000000002"/>
    <n v="1.3701337703000001"/>
    <n v="2.245682881"/>
    <n v="7.2832568122999994"/>
    <n v="0.12446486700000001"/>
    <n v="0.68623989730000001"/>
    <n v="0.75137346599999999"/>
    <n v="1.4855249151000001"/>
    <n v="2.3701477479999999"/>
    <n v="7.9694967095999996"/>
  </r>
  <r>
    <x v="5"/>
    <x v="16"/>
    <n v="2.8047736363636369"/>
    <n v="12.713234782608696"/>
    <n v="0.68602363636363628"/>
    <n v="3.7279269565217392"/>
    <n v="1.3279031818181817"/>
    <n v="4.2231295652173921"/>
    <n v="0.20468636363636358"/>
    <n v="1.3392434782608695"/>
    <n v="0.73857909090909102"/>
    <n v="1.1608113043478261"/>
    <n v="2016"/>
    <n v="2.8047736363636369"/>
    <n v="9.9084611462450596"/>
    <n v="0.68602363636363628"/>
    <n v="3.0419033201581032"/>
    <n v="1.3279031818181817"/>
    <n v="2.8952263833992102"/>
    <n v="0.20468636363636358"/>
    <n v="1.1345571146245059"/>
    <n v="0.73857909090909102"/>
    <n v="0.42223221343873507"/>
    <m/>
    <n v="0.83994459200000005"/>
    <n v="4.5532568150000001"/>
    <n v="0.32516239000000002"/>
    <n v="1.3701337703000001"/>
    <n v="2.245682881"/>
    <n v="7.2832568122999994"/>
    <n v="0.12446486700000001"/>
    <n v="0.68623989730000001"/>
    <n v="0.75137346599999999"/>
    <n v="1.4855249151000001"/>
    <n v="2.3701477479999999"/>
    <n v="7.9694967095999996"/>
  </r>
  <r>
    <x v="5"/>
    <x v="17"/>
    <n v="3.0473095652173923"/>
    <n v="10.56506708333333"/>
    <n v="0.61402739130434791"/>
    <n v="3.5221920833333331"/>
    <n v="2.4057408695652174"/>
    <n v="4.6255316666666664"/>
    <n v="0.55821739130434789"/>
    <n v="1.2529833333333333"/>
    <n v="0.72490043478260879"/>
    <n v="1.2337312499999997"/>
    <n v="2017"/>
    <n v="3.0473095652173923"/>
    <n v="7.5177575181159382"/>
    <n v="0.61402739130434791"/>
    <n v="2.9081646920289854"/>
    <n v="2.4057408695652174"/>
    <n v="2.219790797101449"/>
    <n v="0.55821739130434789"/>
    <n v="0.69476594202898545"/>
    <n v="0.72490043478260879"/>
    <n v="0.50883081521739093"/>
    <m/>
    <n v="0.83994459200000005"/>
    <n v="4.5532568150000001"/>
    <n v="0.32516239000000002"/>
    <n v="1.3701337703000001"/>
    <n v="2.245682881"/>
    <n v="7.2832568122999994"/>
    <n v="0.12446486700000001"/>
    <n v="0.68623989730000001"/>
    <n v="0.75137346599999999"/>
    <n v="1.4855249151000001"/>
    <n v="2.3701477479999999"/>
    <n v="7.9694967095999996"/>
  </r>
  <r>
    <x v="5"/>
    <x v="18"/>
    <n v="2.8919965217391308"/>
    <n v="11.566438750000001"/>
    <n v="0.63871782608695649"/>
    <n v="5.0153712500000003"/>
    <n v="1.5494852173913041"/>
    <n v="5.4447633333333334"/>
    <n v="0.42860869565217385"/>
    <n v="1.9072416666666665"/>
    <n v="0.73522739130434778"/>
    <n v="1.1105379166666667"/>
    <n v="2018"/>
    <n v="2.8919965217391308"/>
    <n v="8.6744422282608706"/>
    <n v="0.63871782608695649"/>
    <n v="4.3766534239130435"/>
    <n v="1.5494852173913041"/>
    <n v="3.8952781159420296"/>
    <n v="0.42860869565217385"/>
    <n v="1.4786329710144925"/>
    <n v="0.73522739130434778"/>
    <n v="0.3753105253623189"/>
    <m/>
    <n v="0.83994459200000005"/>
    <n v="4.5532568150000001"/>
    <n v="0.32516239000000002"/>
    <n v="1.3701337703000001"/>
    <n v="2.245682881"/>
    <n v="7.2832568122999994"/>
    <n v="0.12446486700000001"/>
    <n v="0.68623989730000001"/>
    <n v="0.75137346599999999"/>
    <n v="1.4855249151000001"/>
    <n v="2.3701477479999999"/>
    <n v="7.9694967095999996"/>
  </r>
  <r>
    <x v="5"/>
    <x v="19"/>
    <n v="2.7833747619047617"/>
    <n v="11.513008571428569"/>
    <n v="0.49369571428571435"/>
    <n v="3.8085547619047615"/>
    <n v="1.8790338095238095"/>
    <n v="5.2917423809523809"/>
    <n v="0.47889047619047626"/>
    <n v="1.7686761904761905"/>
    <n v="0.64083428571428569"/>
    <n v="1.0800390476190476"/>
    <n v="2019"/>
    <n v="2.7833747619047617"/>
    <n v="8.7296338095238077"/>
    <n v="0.49369571428571435"/>
    <n v="3.3148590476190471"/>
    <n v="1.8790338095238095"/>
    <n v="3.4127085714285714"/>
    <n v="0.47889047619047626"/>
    <n v="1.2897857142857143"/>
    <n v="0.64083428571428569"/>
    <n v="0.43920476190476188"/>
    <m/>
    <n v="0.83994459200000005"/>
    <n v="4.5532568150000001"/>
    <n v="0.32516239000000002"/>
    <n v="1.3701337703000001"/>
    <n v="2.245682881"/>
    <n v="7.2832568122999994"/>
    <n v="0.12446486700000001"/>
    <n v="0.68623989730000001"/>
    <n v="0.75137346599999999"/>
    <n v="1.4855249151000001"/>
    <n v="2.3701477479999999"/>
    <n v="7.9694967095999996"/>
  </r>
  <r>
    <x v="5"/>
    <x v="20"/>
    <s v=""/>
    <s v=""/>
    <s v=""/>
    <s v=""/>
    <s v=""/>
    <s v=""/>
    <s v=""/>
    <s v=""/>
    <s v=""/>
    <s v=""/>
    <n v="2020"/>
    <m/>
    <m/>
    <m/>
    <m/>
    <m/>
    <m/>
    <m/>
    <m/>
    <m/>
    <m/>
    <m/>
    <n v="0.83994459200000005"/>
    <n v="4.5532568150000001"/>
    <n v="0.32516239000000002"/>
    <n v="1.3701337703000001"/>
    <n v="2.245682881"/>
    <n v="7.2832568122999994"/>
    <n v="0.12446486700000001"/>
    <n v="0.68623989730000001"/>
    <n v="0.75137346599999999"/>
    <n v="1.4855249151000001"/>
    <n v="2.3701477479999999"/>
    <n v="7.9694967095999996"/>
  </r>
  <r>
    <x v="5"/>
    <x v="21"/>
    <n v="2.8961856521739127"/>
    <n v="12.231304583333333"/>
    <n v="0.51236434782608697"/>
    <n v="3.4114137499999999"/>
    <n v="1.2769047826086954"/>
    <n v="5.4466824999999988"/>
    <n v="0.45719565217391317"/>
    <n v="1.6413249999999995"/>
    <n v="0.46548086956521728"/>
    <n v="1.6362887500000003"/>
    <n v="2021"/>
    <n v="2.8961856521739127"/>
    <n v="9.3351189311594212"/>
    <n v="0.51236434782608697"/>
    <n v="2.899049402173913"/>
    <n v="1.2769047826086954"/>
    <n v="4.1697777173913035"/>
    <n v="0.45719565217391317"/>
    <n v="1.1841293478260864"/>
    <n v="0.46548086956521728"/>
    <n v="1.170807880434783"/>
    <m/>
    <n v="0.83994459200000005"/>
    <n v="4.5532568150000001"/>
    <n v="0.32516239000000002"/>
    <n v="1.3701337703000001"/>
    <n v="2.245682881"/>
    <n v="7.2832568122999994"/>
    <n v="0.12446486700000001"/>
    <n v="0.68623989730000001"/>
    <n v="0.75137346599999999"/>
    <n v="1.4855249151000001"/>
    <n v="2.3701477479999999"/>
    <n v="7.9694967095999996"/>
  </r>
  <r>
    <x v="5"/>
    <x v="22"/>
    <m/>
    <m/>
    <m/>
    <m/>
    <m/>
    <m/>
    <m/>
    <m/>
    <m/>
    <m/>
    <n v="2022"/>
    <n v="0"/>
    <n v="0"/>
    <n v="0"/>
    <n v="0"/>
    <n v="0"/>
    <n v="0"/>
    <n v="0"/>
    <n v="0"/>
    <n v="0"/>
    <n v="0"/>
    <m/>
    <n v="0.83994459200000005"/>
    <n v="4.5532568150000001"/>
    <n v="0.32516239000000002"/>
    <n v="1.3701337703000001"/>
    <n v="2.245682881"/>
    <n v="7.2832568122999994"/>
    <n v="0.12446486700000001"/>
    <n v="0.68623989730000001"/>
    <n v="0.75137346599999999"/>
    <n v="1.4855249151000001"/>
    <n v="2.3701477479999999"/>
    <n v="7.9694967095999996"/>
  </r>
  <r>
    <x v="5"/>
    <x v="23"/>
    <m/>
    <m/>
    <m/>
    <m/>
    <m/>
    <m/>
    <m/>
    <m/>
    <m/>
    <m/>
    <n v="2023"/>
    <n v="0"/>
    <n v="0"/>
    <n v="0"/>
    <n v="0"/>
    <n v="0"/>
    <n v="0"/>
    <n v="0"/>
    <n v="0"/>
    <n v="0"/>
    <n v="0"/>
    <m/>
    <n v="0.83994459200000005"/>
    <n v="4.5532568150000001"/>
    <n v="0.32516239000000002"/>
    <n v="1.3701337703000001"/>
    <n v="2.245682881"/>
    <n v="7.2832568122999994"/>
    <n v="0.12446486700000001"/>
    <n v="0.68623989730000001"/>
    <n v="0.75137346599999999"/>
    <n v="1.4855249151000001"/>
    <n v="2.3701477479999999"/>
    <n v="7.9694967095999996"/>
  </r>
  <r>
    <x v="5"/>
    <x v="24"/>
    <m/>
    <m/>
    <m/>
    <m/>
    <m/>
    <m/>
    <m/>
    <m/>
    <m/>
    <m/>
    <n v="2024"/>
    <n v="0"/>
    <n v="0"/>
    <n v="0"/>
    <n v="0"/>
    <n v="0"/>
    <n v="0"/>
    <n v="0"/>
    <n v="0"/>
    <n v="0"/>
    <n v="0"/>
    <m/>
    <n v="0.83994459200000005"/>
    <n v="4.5532568150000001"/>
    <n v="0.32516239000000002"/>
    <n v="1.3701337703000001"/>
    <n v="2.245682881"/>
    <n v="7.2832568122999994"/>
    <n v="0.12446486700000001"/>
    <n v="0.68623989730000001"/>
    <n v="0.75137346599999999"/>
    <n v="1.4855249151000001"/>
    <n v="2.3701477479999999"/>
    <n v="7.9694967095999996"/>
  </r>
  <r>
    <x v="5"/>
    <x v="25"/>
    <m/>
    <m/>
    <m/>
    <m/>
    <m/>
    <m/>
    <m/>
    <m/>
    <m/>
    <m/>
    <n v="2025"/>
    <n v="0"/>
    <n v="0"/>
    <n v="0"/>
    <n v="0"/>
    <n v="0"/>
    <n v="0"/>
    <n v="0"/>
    <n v="0"/>
    <n v="0"/>
    <n v="0"/>
    <m/>
    <n v="0.83994459200000005"/>
    <n v="4.5532568150000001"/>
    <n v="0.32516239000000002"/>
    <n v="1.3701337703000001"/>
    <n v="2.245682881"/>
    <n v="7.2832568122999994"/>
    <n v="0.12446486700000001"/>
    <n v="0.68623989730000001"/>
    <n v="0.75137346599999999"/>
    <n v="1.4855249151000001"/>
    <n v="2.3701477479999999"/>
    <n v="7.9694967095999996"/>
  </r>
  <r>
    <x v="6"/>
    <x v="0"/>
    <n v="8.7477694736842118"/>
    <n v="128.89901450000002"/>
    <n v="4.660376315789474"/>
    <n v="4.1849695000000002"/>
    <n v="4.037796842105263"/>
    <n v="9.9459335000000006"/>
    <n v="2.0622105263157895"/>
    <n v="5.3869000000000016"/>
    <n v="1.4200557894736843"/>
    <n v="2.029026"/>
    <n v="2000"/>
    <n v="8.7477694736842118"/>
    <n v="120.15124502631581"/>
    <n v="4.660376315789474"/>
    <n v="-0.47540681578947375"/>
    <n v="4.037796842105263"/>
    <n v="5.9081366578947376"/>
    <n v="2.0622105263157895"/>
    <n v="3.3246894736842121"/>
    <n v="1.4200557894736843"/>
    <n v="0.60897021052631573"/>
    <m/>
    <n v="0.55701224699999996"/>
    <n v="4.3315934876000002"/>
    <n v="0.553695147"/>
    <n v="0.76591637570000004"/>
    <n v="1.6363218589999999"/>
    <n v="8.4105368421000009"/>
    <n v="8.3782336999999998E-2"/>
    <n v="0.6664768565000001"/>
    <n v="0.71778663899999995"/>
    <n v="1.9746039011000001"/>
    <n v="1.7201041959999999"/>
    <n v="9.0770136986000018"/>
  </r>
  <r>
    <x v="6"/>
    <x v="1"/>
    <n v="15.797827619047618"/>
    <n v="143.4537018181818"/>
    <n v="5.3540357142857138"/>
    <n v="9.0001295454545431"/>
    <n v="3.1117000000000012"/>
    <n v="7.7465945454545455"/>
    <n v="1.7873333333333332"/>
    <n v="4.2739545454545453"/>
    <n v="1.3521314285714285"/>
    <n v="1.8317890909090913"/>
    <n v="2001"/>
    <n v="15.797827619047618"/>
    <n v="127.65587419913417"/>
    <n v="5.3540357142857138"/>
    <n v="3.6460938311688293"/>
    <n v="3.1117000000000012"/>
    <n v="4.6348945454545447"/>
    <n v="1.7873333333333332"/>
    <n v="2.4866212121212121"/>
    <n v="1.3521314285714285"/>
    <n v="0.47965766233766272"/>
    <m/>
    <n v="0.55701224699999996"/>
    <n v="4.3315934876000002"/>
    <n v="0.553695147"/>
    <n v="0.76591637570000004"/>
    <n v="1.6363218589999999"/>
    <n v="8.4105368421000009"/>
    <n v="8.3782336999999998E-2"/>
    <n v="0.6664768565000001"/>
    <n v="0.71778663899999995"/>
    <n v="1.9746039011000001"/>
    <n v="1.7201041959999999"/>
    <n v="9.0770136986000018"/>
  </r>
  <r>
    <x v="6"/>
    <x v="2"/>
    <n v="11.904248695652173"/>
    <n v="176.141705"/>
    <n v="4.8728834782608708"/>
    <n v="5.4535533333333346"/>
    <n v="2.7815534782608697"/>
    <n v="11.203509166666668"/>
    <n v="1.6172173913043479"/>
    <n v="4.6182499999999989"/>
    <n v="0.90044043478260849"/>
    <n v="2.9404724999999989"/>
    <n v="2002"/>
    <n v="11.904248695652173"/>
    <n v="164.23745630434783"/>
    <n v="4.8728834782608708"/>
    <n v="0.58066985507246383"/>
    <n v="2.7815534782608697"/>
    <n v="8.4219556884057987"/>
    <n v="1.6172173913043479"/>
    <n v="3.0010326086956507"/>
    <n v="0.90044043478260849"/>
    <n v="2.0400320652173907"/>
    <m/>
    <n v="0.55701224699999996"/>
    <n v="4.3315934876000002"/>
    <n v="0.553695147"/>
    <n v="0.76591637570000004"/>
    <n v="1.6363218589999999"/>
    <n v="8.4105368421000009"/>
    <n v="8.3782336999999998E-2"/>
    <n v="0.6664768565000001"/>
    <n v="0.71778663899999995"/>
    <n v="1.9746039011000001"/>
    <n v="1.7201041959999999"/>
    <n v="9.0770136986000018"/>
  </r>
  <r>
    <x v="6"/>
    <x v="3"/>
    <n v="10.016352272727273"/>
    <n v="143.91877434782609"/>
    <n v="2.9020045454545449"/>
    <n v="5.3701021739130432"/>
    <n v="2.2699990909090908"/>
    <n v="10.63802695652174"/>
    <n v="1.3117727272727273"/>
    <n v="4.7022608695652179"/>
    <n v="1.0799999999999998"/>
    <n v="1.6873878260869564"/>
    <n v="2003"/>
    <n v="10.016352272727273"/>
    <n v="133.90242207509883"/>
    <n v="2.9020045454545449"/>
    <n v="2.4680976284584983"/>
    <n v="2.2699990909090908"/>
    <n v="8.3680278656126497"/>
    <n v="1.3117727272727273"/>
    <n v="3.3904881422924906"/>
    <n v="1.0799999999999998"/>
    <n v="0.60738782608695652"/>
    <m/>
    <n v="0.55701224699999996"/>
    <n v="4.3315934876000002"/>
    <n v="0.553695147"/>
    <n v="0.76591637570000004"/>
    <n v="1.6363218589999999"/>
    <n v="8.4105368421000009"/>
    <n v="8.3782336999999998E-2"/>
    <n v="0.6664768565000001"/>
    <n v="0.71778663899999995"/>
    <n v="1.9746039011000001"/>
    <n v="1.7201041959999999"/>
    <n v="9.0770136986000018"/>
  </r>
  <r>
    <x v="6"/>
    <x v="4"/>
    <n v="9.7241969565217392"/>
    <n v="156.87120695652175"/>
    <n v="2.9751034782608694"/>
    <n v="6.032203043478261"/>
    <n v="2.2549482608695657"/>
    <n v="10.020866521739132"/>
    <n v="1.25"/>
    <n v="4.9936956521739129"/>
    <n v="0.76367173913043485"/>
    <n v="1.7255608695652176"/>
    <n v="2004"/>
    <n v="9.7241969565217392"/>
    <n v="147.14700999999999"/>
    <n v="2.9751034782608694"/>
    <n v="3.0570995652173916"/>
    <n v="2.2549482608695657"/>
    <n v="7.765918260869566"/>
    <n v="1.25"/>
    <n v="3.7436956521739129"/>
    <n v="0.76367173913043485"/>
    <n v="0.96188913043478275"/>
    <m/>
    <n v="0.55701224699999996"/>
    <n v="4.3315934876000002"/>
    <n v="0.553695147"/>
    <n v="0.76591637570000004"/>
    <n v="1.6363218589999999"/>
    <n v="8.4105368421000009"/>
    <n v="8.3782336999999998E-2"/>
    <n v="0.6664768565000001"/>
    <n v="0.71778663899999995"/>
    <n v="1.9746039011000001"/>
    <n v="1.7201041959999999"/>
    <n v="9.0770136986000018"/>
  </r>
  <r>
    <x v="6"/>
    <x v="5"/>
    <n v="11.598794782608694"/>
    <n v="192.82331333333335"/>
    <n v="2.936651304347826"/>
    <n v="4.3378916666666667"/>
    <n v="2.7523091304347829"/>
    <n v="8.7925470833333321"/>
    <n v="1.6924782608695652"/>
    <n v="4.637249999999999"/>
    <n v="0.82815391304347852"/>
    <n v="2.0647108333333333"/>
    <n v="2005"/>
    <n v="11.598794782608694"/>
    <n v="181.22451855072464"/>
    <n v="2.936651304347826"/>
    <n v="1.4012403623188407"/>
    <n v="2.7523091304347829"/>
    <n v="6.0402379528985488"/>
    <n v="1.6924782608695652"/>
    <n v="2.9447717391304336"/>
    <n v="0.82815391304347852"/>
    <n v="1.2365569202898548"/>
    <m/>
    <n v="0.55701224699999996"/>
    <n v="4.3315934876000002"/>
    <n v="0.553695147"/>
    <n v="0.76591637570000004"/>
    <n v="1.6363218589999999"/>
    <n v="8.4105368421000009"/>
    <n v="8.3782336999999998E-2"/>
    <n v="0.6664768565000001"/>
    <n v="0.71778663899999995"/>
    <n v="1.9746039011000001"/>
    <n v="1.7201041959999999"/>
    <n v="9.0770136986000018"/>
  </r>
  <r>
    <x v="6"/>
    <x v="6"/>
    <n v="10.809866190476189"/>
    <n v="143.13028454545454"/>
    <n v="3.2486161904761905"/>
    <n v="3.0865990909090915"/>
    <n v="2.3501385714285714"/>
    <n v="9.5239231818181818"/>
    <n v="1.5254761904761902"/>
    <n v="4.316590909090908"/>
    <n v="1.1004428571428573"/>
    <n v="1.9406595454545454"/>
    <n v="2006"/>
    <n v="10.809866190476189"/>
    <n v="132.32041835497836"/>
    <n v="3.2486161904761905"/>
    <n v="-0.16201709956709909"/>
    <n v="2.3501385714285714"/>
    <n v="7.1737846103896104"/>
    <n v="1.5254761904761902"/>
    <n v="2.7911147186147178"/>
    <n v="1.1004428571428573"/>
    <n v="0.84021668831168816"/>
    <m/>
    <n v="0.55701224699999996"/>
    <n v="4.3315934876000002"/>
    <n v="0.553695147"/>
    <n v="0.76591637570000004"/>
    <n v="1.6363218589999999"/>
    <n v="8.4105368421000009"/>
    <n v="8.3782336999999998E-2"/>
    <n v="0.6664768565000001"/>
    <n v="0.71778663899999995"/>
    <n v="1.9746039011000001"/>
    <n v="1.7201041959999999"/>
    <n v="9.0770136986000018"/>
  </r>
  <r>
    <x v="6"/>
    <x v="7"/>
    <n v="12.154368260869566"/>
    <n v="143.02143750000002"/>
    <n v="4.3317234782608693"/>
    <n v="4.06842375"/>
    <n v="2.183953913043478"/>
    <n v="13.288834999999999"/>
    <n v="1.3783478260869568"/>
    <n v="4.5618750000000015"/>
    <n v="0.87226695652173913"/>
    <n v="2.3396862500000002"/>
    <n v="2007"/>
    <n v="12.154368260869566"/>
    <n v="130.86706923913044"/>
    <n v="4.3317234782608693"/>
    <n v="-0.26329972826086934"/>
    <n v="2.183953913043478"/>
    <n v="11.104881086956521"/>
    <n v="1.3783478260869568"/>
    <n v="3.1835271739130446"/>
    <n v="0.87226695652173913"/>
    <n v="1.4674192934782611"/>
    <m/>
    <n v="0.55701224699999996"/>
    <n v="4.3315934876000002"/>
    <n v="0.553695147"/>
    <n v="0.76591637570000004"/>
    <n v="1.6363218589999999"/>
    <n v="8.4105368421000009"/>
    <n v="8.3782336999999998E-2"/>
    <n v="0.6664768565000001"/>
    <n v="0.71778663899999995"/>
    <n v="1.9746039011000001"/>
    <n v="1.7201041959999999"/>
    <n v="9.0770136986000018"/>
  </r>
  <r>
    <x v="6"/>
    <x v="8"/>
    <n v="8.0928950000000004"/>
    <n v="89.66403840000001"/>
    <n v="2.3305254166666667"/>
    <n v="6.1538143999999999"/>
    <n v="1.5283125"/>
    <n v="10.318094799999999"/>
    <n v="0.88679166666666676"/>
    <n v="3.6208400000000007"/>
    <n v="0.793485"/>
    <n v="2.0744519999999995"/>
    <n v="2008"/>
    <n v="8.0928950000000004"/>
    <n v="81.571143400000011"/>
    <n v="2.3305254166666667"/>
    <n v="3.8232889833333332"/>
    <n v="1.5283125"/>
    <n v="8.7897822999999988"/>
    <n v="0.88679166666666676"/>
    <n v="2.7340483333333339"/>
    <n v="0.793485"/>
    <n v="1.2809669999999995"/>
    <m/>
    <n v="0.55701224699999996"/>
    <n v="4.3315934876000002"/>
    <n v="0.553695147"/>
    <n v="0.76591637570000004"/>
    <n v="1.6363218589999999"/>
    <n v="8.4105368421000009"/>
    <n v="8.3782336999999998E-2"/>
    <n v="0.6664768565000001"/>
    <n v="0.71778663899999995"/>
    <n v="1.9746039011000001"/>
    <n v="1.7201041959999999"/>
    <n v="9.0770136986000018"/>
  </r>
  <r>
    <x v="6"/>
    <x v="9"/>
    <n v="7.7142339130434783"/>
    <n v="60.378389583333337"/>
    <n v="1.765222608695652"/>
    <n v="3.8314512500000006"/>
    <n v="1.9920560869565214"/>
    <n v="6.5885950000000024"/>
    <n v="0.98869565217391298"/>
    <n v="3.0710833333333336"/>
    <n v="1.0923626086956519"/>
    <n v="1.9641575"/>
    <n v="2009"/>
    <n v="7.7142339130434783"/>
    <n v="52.664155670289858"/>
    <n v="1.765222608695652"/>
    <n v="2.0662286413043489"/>
    <n v="1.9920560869565214"/>
    <n v="4.5965389130434815"/>
    <n v="0.98869565217391298"/>
    <n v="2.0823876811594206"/>
    <n v="1.0923626086956519"/>
    <n v="0.87179489130434806"/>
    <m/>
    <n v="0.55701224699999996"/>
    <n v="4.3315934876000002"/>
    <n v="0.553695147"/>
    <n v="0.76591637570000004"/>
    <n v="1.6363218589999999"/>
    <n v="8.4105368421000009"/>
    <n v="8.3782336999999998E-2"/>
    <n v="0.6664768565000001"/>
    <n v="0.71778663899999995"/>
    <n v="1.9746039011000001"/>
    <n v="1.7201041959999999"/>
    <n v="9.0770136986000018"/>
  </r>
  <r>
    <x v="6"/>
    <x v="10"/>
    <n v="8.3516836363636386"/>
    <n v="65.45759000000001"/>
    <n v="3.4913890909090908"/>
    <n v="8.3505878260869562"/>
    <n v="2.7915418181818183"/>
    <n v="7.944674782608697"/>
    <n v="1.2713636363636363"/>
    <n v="2.9116956521739126"/>
    <n v="1.1433763636363636"/>
    <n v="2.3195608695652177"/>
    <n v="2010"/>
    <n v="8.3516836363636386"/>
    <n v="57.105906363636372"/>
    <n v="3.4913890909090908"/>
    <n v="4.8591987351778654"/>
    <n v="2.7915418181818183"/>
    <n v="5.1531329644268791"/>
    <n v="1.2713636363636363"/>
    <n v="1.6403320158102763"/>
    <n v="1.1433763636363636"/>
    <n v="1.176184505928854"/>
    <m/>
    <n v="0.55701224699999996"/>
    <n v="4.3315934876000002"/>
    <n v="0.553695147"/>
    <n v="0.76591637570000004"/>
    <n v="1.6363218589999999"/>
    <n v="8.4105368421000009"/>
    <n v="8.3782336999999998E-2"/>
    <n v="0.6664768565000001"/>
    <n v="0.71778663899999995"/>
    <n v="1.9746039011000001"/>
    <n v="1.7201041959999999"/>
    <n v="9.0770136986000018"/>
  </r>
  <r>
    <x v="6"/>
    <x v="11"/>
    <n v="6.5673213043478267"/>
    <n v="68.367252916666658"/>
    <n v="2.1706656521739136"/>
    <n v="3.9442929166666665"/>
    <n v="1.7210313043478258"/>
    <n v="7.9373037500000008"/>
    <n v="0.85352173913043483"/>
    <n v="2.8745833333333337"/>
    <n v="1.0937182608695653"/>
    <n v="2.7378975000000008"/>
    <n v="2011"/>
    <n v="6.5673213043478267"/>
    <n v="61.799931612318829"/>
    <n v="2.1706656521739136"/>
    <n v="1.7736272644927529"/>
    <n v="1.7210313043478258"/>
    <n v="6.2162724456521747"/>
    <n v="0.85352173913043483"/>
    <n v="2.0210615942028989"/>
    <n v="1.0937182608695653"/>
    <n v="1.6441792391304355"/>
    <m/>
    <n v="0.55701224699999996"/>
    <n v="4.3315934876000002"/>
    <n v="0.553695147"/>
    <n v="0.76591637570000004"/>
    <n v="1.6363218589999999"/>
    <n v="8.4105368421000009"/>
    <n v="8.3782336999999998E-2"/>
    <n v="0.6664768565000001"/>
    <n v="0.71778663899999995"/>
    <n v="1.9746039011000001"/>
    <n v="1.7201041959999999"/>
    <n v="9.0770136986000018"/>
  </r>
  <r>
    <x v="6"/>
    <x v="12"/>
    <n v="8.6584761904761898"/>
    <n v="45.015886818181812"/>
    <n v="3.176925238095238"/>
    <n v="4.5070331818181817"/>
    <n v="2.2517395238095239"/>
    <n v="6.0341999999999985"/>
    <n v="1.007380952380952"/>
    <n v="2.4315909090909091"/>
    <n v="1.0954400000000002"/>
    <n v="1.9783527272727275"/>
    <n v="2012"/>
    <n v="8.6584761904761898"/>
    <n v="36.357410627705619"/>
    <n v="3.176925238095238"/>
    <n v="1.3301079437229437"/>
    <n v="2.2517395238095239"/>
    <n v="3.7824604761904745"/>
    <n v="1.007380952380952"/>
    <n v="1.4242099567099571"/>
    <n v="1.0954400000000002"/>
    <n v="0.88291272727272729"/>
    <m/>
    <n v="0.55701224699999996"/>
    <n v="4.3315934876000002"/>
    <n v="0.553695147"/>
    <n v="0.76591637570000004"/>
    <n v="1.6363218589999999"/>
    <n v="8.4105368421000009"/>
    <n v="8.3782336999999998E-2"/>
    <n v="0.6664768565000001"/>
    <n v="0.71778663899999995"/>
    <n v="1.9746039011000001"/>
    <n v="1.7201041959999999"/>
    <n v="9.0770136986000018"/>
  </r>
  <r>
    <x v="6"/>
    <x v="13"/>
    <n v="5.6372113636363643"/>
    <n v="39.457712173913045"/>
    <n v="2.4553736363636367"/>
    <n v="10.494023043478261"/>
    <n v="1.6529827272727273"/>
    <n v="4.6677143478260863"/>
    <n v="0.66218181818181832"/>
    <n v="2.1982173913043481"/>
    <n v="0.89001272727272718"/>
    <n v="1.4645478260869564"/>
    <n v="2013"/>
    <n v="5.6372113636363643"/>
    <n v="33.820500810276684"/>
    <n v="2.4553736363636367"/>
    <n v="8.0386494071146242"/>
    <n v="1.6529827272727273"/>
    <n v="3.0147316205533592"/>
    <n v="0.66218181818181832"/>
    <n v="1.5360355731225299"/>
    <n v="0.89001272727272718"/>
    <n v="0.57453509881422926"/>
    <m/>
    <n v="0.55701224699999996"/>
    <n v="4.3315934876000002"/>
    <n v="0.553695147"/>
    <n v="0.76591637570000004"/>
    <n v="1.6363218589999999"/>
    <n v="8.4105368421000009"/>
    <n v="8.3782336999999998E-2"/>
    <n v="0.6664768565000001"/>
    <n v="0.71778663899999995"/>
    <n v="1.9746039011000001"/>
    <n v="1.7201041959999999"/>
    <n v="9.0770136986000018"/>
  </r>
  <r>
    <x v="6"/>
    <x v="14"/>
    <n v="6.2680547826086963"/>
    <n v="37.705876249999996"/>
    <n v="2.2663573913043478"/>
    <n v="8.9706237499999997"/>
    <n v="1.967741304347826"/>
    <n v="5.298400833333333"/>
    <n v="0.8285217391304347"/>
    <n v="2.3515000000000006"/>
    <n v="1.1920904347826085"/>
    <n v="1.7869699999999999"/>
    <n v="2014"/>
    <n v="6.2680547826086963"/>
    <n v="31.437821467391299"/>
    <n v="2.2663573913043478"/>
    <n v="6.7042663586956515"/>
    <n v="1.967741304347826"/>
    <n v="3.3306595289855068"/>
    <n v="0.8285217391304347"/>
    <n v="1.5229782608695659"/>
    <n v="1.1920904347826085"/>
    <n v="0.59487956521739149"/>
    <m/>
    <n v="0.55701224699999996"/>
    <n v="4.3315934876000002"/>
    <n v="0.553695147"/>
    <n v="0.76591637570000004"/>
    <n v="1.6363218589999999"/>
    <n v="8.4105368421000009"/>
    <n v="8.3782336999999998E-2"/>
    <n v="0.6664768565000001"/>
    <n v="0.71778663899999995"/>
    <n v="1.9746039011000001"/>
    <n v="1.7201041959999999"/>
    <n v="9.0770136986000018"/>
  </r>
  <r>
    <x v="6"/>
    <x v="15"/>
    <n v="3.8238808695652167"/>
    <n v="35.38569291666667"/>
    <n v="1.9364386956521737"/>
    <n v="7.4755733333333332"/>
    <n v="2.2122543478260872"/>
    <n v="8.3309062500000017"/>
    <n v="0.65803043478260859"/>
    <n v="2.7945958333333327"/>
    <n v="1.0629234782608696"/>
    <n v="1.9577874999999996"/>
    <n v="2015"/>
    <n v="3.8238808695652167"/>
    <n v="31.561812047101455"/>
    <n v="1.9364386956521737"/>
    <n v="5.5391346376811592"/>
    <n v="2.2122543478260872"/>
    <n v="6.1186519021739141"/>
    <n v="0.65803043478260859"/>
    <n v="2.136565398550724"/>
    <n v="1.0629234782608696"/>
    <n v="0.89486402173912993"/>
    <m/>
    <n v="0.55701224699999996"/>
    <n v="4.3315934876000002"/>
    <n v="0.553695147"/>
    <n v="0.76591637570000004"/>
    <n v="1.6363218589999999"/>
    <n v="8.4105368421000009"/>
    <n v="8.3782336999999998E-2"/>
    <n v="0.6664768565000001"/>
    <n v="0.71778663899999995"/>
    <n v="1.9746039011000001"/>
    <n v="1.7201041959999999"/>
    <n v="9.0770136986000018"/>
  </r>
  <r>
    <x v="6"/>
    <x v="16"/>
    <n v="5.5527881818181815"/>
    <n v="25.121943043478268"/>
    <n v="1.9586304545454547"/>
    <n v="9.4588039130434804"/>
    <n v="2.1164359090909088"/>
    <n v="5.5814760869565205"/>
    <n v="0.69967727272727287"/>
    <n v="1.9341173913043475"/>
    <n v="1.0230795454545456"/>
    <n v="2.0336673913043479"/>
    <n v="2016"/>
    <n v="5.5527881818181815"/>
    <n v="19.569154861660088"/>
    <n v="1.9586304545454547"/>
    <n v="7.5001734584980255"/>
    <n v="2.1164359090909088"/>
    <n v="3.4650401778656117"/>
    <n v="0.69967727272727287"/>
    <n v="1.2344401185770746"/>
    <n v="1.0230795454545456"/>
    <n v="1.0105878458498023"/>
    <m/>
    <n v="0.55701224699999996"/>
    <n v="4.3315934876000002"/>
    <n v="0.553695147"/>
    <n v="0.76591637570000004"/>
    <n v="1.6363218589999999"/>
    <n v="8.4105368421000009"/>
    <n v="8.3782336999999998E-2"/>
    <n v="0.6664768565000001"/>
    <n v="0.71778663899999995"/>
    <n v="1.9746039011000001"/>
    <n v="1.7201041959999999"/>
    <n v="9.0770136986000018"/>
  </r>
  <r>
    <x v="6"/>
    <x v="17"/>
    <n v="3.8135986956521735"/>
    <n v="19.92750916666667"/>
    <n v="1.3364965217391305"/>
    <n v="11.087361249999999"/>
    <n v="2.3997073913043478"/>
    <n v="6.6848287500000003"/>
    <n v="0.74637826086956527"/>
    <n v="2.307995833333333"/>
    <n v="0.84006304347826077"/>
    <n v="1.5853645833333336"/>
    <n v="2017"/>
    <n v="3.8135986956521735"/>
    <n v="16.113910471014496"/>
    <n v="1.3364965217391305"/>
    <n v="9.7508647282608685"/>
    <n v="2.3997073913043478"/>
    <n v="4.2851213586956529"/>
    <n v="0.74637826086956527"/>
    <n v="1.5616175724637678"/>
    <n v="0.84006304347826077"/>
    <n v="0.74530153985507286"/>
    <m/>
    <n v="0.55701224699999996"/>
    <n v="4.3315934876000002"/>
    <n v="0.553695147"/>
    <n v="0.76591637570000004"/>
    <n v="1.6363218589999999"/>
    <n v="8.4105368421000009"/>
    <n v="8.3782336999999998E-2"/>
    <n v="0.6664768565000001"/>
    <n v="0.71778663899999995"/>
    <n v="1.9746039011000001"/>
    <n v="1.7201041959999999"/>
    <n v="9.0770136986000018"/>
  </r>
  <r>
    <x v="6"/>
    <x v="18"/>
    <n v="3.5086036363636355"/>
    <n v="17.699035217391302"/>
    <n v="1.7945381818181816"/>
    <n v="11.662369565217389"/>
    <n v="1.8406463636363639"/>
    <n v="5.1309778260869567"/>
    <n v="0.68404090909090909"/>
    <n v="1.966313043478261"/>
    <n v="0.75032409090909091"/>
    <n v="1.2510947826086956"/>
    <n v="2018"/>
    <n v="3.5086036363636355"/>
    <n v="14.190431581027667"/>
    <n v="1.7945381818181816"/>
    <n v="9.8678313833992082"/>
    <n v="1.8406463636363639"/>
    <n v="3.2903314624505926"/>
    <n v="0.68404090909090909"/>
    <n v="1.2822721343873518"/>
    <n v="0.75032409090909091"/>
    <n v="0.50077069169960464"/>
    <m/>
    <n v="0.55701224699999996"/>
    <n v="4.3315934876000002"/>
    <n v="0.553695147"/>
    <n v="0.76591637570000004"/>
    <n v="1.6363218589999999"/>
    <n v="8.4105368421000009"/>
    <n v="8.3782336999999998E-2"/>
    <n v="0.6664768565000001"/>
    <n v="0.71778663899999995"/>
    <n v="1.9746039011000001"/>
    <n v="1.7201041959999999"/>
    <n v="9.0770136986000018"/>
  </r>
  <r>
    <x v="6"/>
    <x v="19"/>
    <n v="3.825716956521739"/>
    <n v="17.721527499999997"/>
    <n v="1.6176152173913041"/>
    <n v="10.96835375"/>
    <n v="2.2284169565217393"/>
    <n v="4.7995912499999989"/>
    <n v="0.91536086956521756"/>
    <n v="2.0773791666666672"/>
    <n v="0.56685739130434776"/>
    <n v="1.245214583333333"/>
    <n v="2019"/>
    <n v="3.825716956521739"/>
    <n v="13.895810543478259"/>
    <n v="1.6176152173913041"/>
    <n v="9.3507385326086965"/>
    <n v="2.2284169565217393"/>
    <n v="2.5711742934782595"/>
    <n v="0.91536086956521756"/>
    <n v="1.1620182971014497"/>
    <n v="0.56685739130434776"/>
    <n v="0.67835719202898526"/>
    <m/>
    <n v="0.55701224699999996"/>
    <n v="4.3315934876000002"/>
    <n v="0.553695147"/>
    <n v="0.76591637570000004"/>
    <n v="1.6363218589999999"/>
    <n v="8.4105368421000009"/>
    <n v="8.3782336999999998E-2"/>
    <n v="0.6664768565000001"/>
    <n v="0.71778663899999995"/>
    <n v="1.9746039011000001"/>
    <n v="1.7201041959999999"/>
    <n v="9.0770136986000018"/>
  </r>
  <r>
    <x v="6"/>
    <x v="20"/>
    <n v="3.0468420833333334"/>
    <n v="12.546868000000002"/>
    <n v="1.4826779166666668"/>
    <n v="8.4846219999999999"/>
    <n v="1.3535220833333332"/>
    <n v="4.4311292000000009"/>
    <n v="0.70097916666666682"/>
    <n v="1.6070040000000003"/>
    <n v="0.57745916666666675"/>
    <n v="0.99801879999999998"/>
    <n v="2020"/>
    <n v="3.0468420833333334"/>
    <n v="9.5000259166666687"/>
    <n v="1.4826779166666668"/>
    <n v="7.0019440833333331"/>
    <n v="1.3535220833333332"/>
    <n v="3.0776071166666679"/>
    <n v="0.70097916666666682"/>
    <n v="0.9060248333333335"/>
    <n v="0.57745916666666675"/>
    <n v="0.42055963333333324"/>
    <m/>
    <n v="0.55701224699999996"/>
    <n v="4.3315934876000002"/>
    <n v="0.553695147"/>
    <n v="0.76591637570000004"/>
    <n v="1.6363218589999999"/>
    <n v="8.4105368421000009"/>
    <n v="8.3782336999999998E-2"/>
    <n v="0.6664768565000001"/>
    <n v="0.71778663899999995"/>
    <n v="1.9746039011000001"/>
    <n v="1.7201041959999999"/>
    <n v="9.0770136986000018"/>
  </r>
  <r>
    <x v="6"/>
    <x v="21"/>
    <n v="4.166584545454544"/>
    <n v="14.908109999999999"/>
    <n v="2.4031899999999995"/>
    <n v="9.1460773913043454"/>
    <n v="2.1640986363636361"/>
    <n v="4.4509730434782613"/>
    <n v="0.99155454545454547"/>
    <n v="1.7803260869565223"/>
    <n v="0.74454818181818183"/>
    <n v="1.1688730434782608"/>
    <n v="2021"/>
    <n v="4.166584545454544"/>
    <n v="10.741525454545455"/>
    <n v="2.4031899999999995"/>
    <n v="6.7428873913043459"/>
    <n v="2.1640986363636361"/>
    <n v="2.2868744071146252"/>
    <n v="0.99155454545454547"/>
    <n v="0.78877154150197681"/>
    <n v="0.74454818181818183"/>
    <n v="0.42432486166007899"/>
    <m/>
    <n v="0.55701224699999996"/>
    <n v="4.3315934876000002"/>
    <n v="0.553695147"/>
    <n v="0.76591637570000004"/>
    <n v="1.6363218589999999"/>
    <n v="8.4105368421000009"/>
    <n v="8.3782336999999998E-2"/>
    <n v="0.6664768565000001"/>
    <n v="0.71778663899999995"/>
    <n v="1.9746039011000001"/>
    <n v="1.7201041959999999"/>
    <n v="9.0770136986000018"/>
  </r>
  <r>
    <x v="6"/>
    <x v="22"/>
    <m/>
    <m/>
    <m/>
    <m/>
    <m/>
    <m/>
    <m/>
    <m/>
    <m/>
    <m/>
    <n v="2022"/>
    <n v="0"/>
    <n v="0"/>
    <n v="0"/>
    <n v="0"/>
    <n v="0"/>
    <n v="0"/>
    <n v="0"/>
    <n v="0"/>
    <n v="0"/>
    <n v="0"/>
    <m/>
    <n v="0.55701224699999996"/>
    <n v="4.3315934876000002"/>
    <n v="0.553695147"/>
    <n v="0.76591637570000004"/>
    <n v="1.6363218589999999"/>
    <n v="8.4105368421000009"/>
    <n v="8.3782336999999998E-2"/>
    <n v="0.6664768565000001"/>
    <n v="0.71778663899999995"/>
    <n v="1.9746039011000001"/>
    <n v="1.7201041959999999"/>
    <n v="9.0770136986000018"/>
  </r>
  <r>
    <x v="6"/>
    <x v="23"/>
    <m/>
    <m/>
    <m/>
    <m/>
    <m/>
    <m/>
    <m/>
    <m/>
    <m/>
    <m/>
    <n v="2023"/>
    <n v="0"/>
    <n v="0"/>
    <n v="0"/>
    <n v="0"/>
    <n v="0"/>
    <n v="0"/>
    <n v="0"/>
    <n v="0"/>
    <n v="0"/>
    <n v="0"/>
    <m/>
    <n v="0.55701224699999996"/>
    <n v="4.3315934876000002"/>
    <n v="0.553695147"/>
    <n v="0.76591637570000004"/>
    <n v="1.6363218589999999"/>
    <n v="8.4105368421000009"/>
    <n v="8.3782336999999998E-2"/>
    <n v="0.6664768565000001"/>
    <n v="0.71778663899999995"/>
    <n v="1.9746039011000001"/>
    <n v="1.7201041959999999"/>
    <n v="9.0770136986000018"/>
  </r>
  <r>
    <x v="6"/>
    <x v="24"/>
    <m/>
    <m/>
    <m/>
    <m/>
    <m/>
    <m/>
    <m/>
    <m/>
    <m/>
    <m/>
    <n v="2024"/>
    <n v="0"/>
    <n v="0"/>
    <n v="0"/>
    <n v="0"/>
    <n v="0"/>
    <n v="0"/>
    <n v="0"/>
    <n v="0"/>
    <n v="0"/>
    <n v="0"/>
    <m/>
    <n v="0.55701224699999996"/>
    <n v="4.3315934876000002"/>
    <n v="0.553695147"/>
    <n v="0.76591637570000004"/>
    <n v="1.6363218589999999"/>
    <n v="8.4105368421000009"/>
    <n v="8.3782336999999998E-2"/>
    <n v="0.6664768565000001"/>
    <n v="0.71778663899999995"/>
    <n v="1.9746039011000001"/>
    <n v="1.7201041959999999"/>
    <n v="9.0770136986000018"/>
  </r>
  <r>
    <x v="6"/>
    <x v="25"/>
    <m/>
    <m/>
    <m/>
    <m/>
    <m/>
    <m/>
    <m/>
    <m/>
    <m/>
    <m/>
    <n v="2025"/>
    <n v="0"/>
    <n v="0"/>
    <n v="0"/>
    <n v="0"/>
    <n v="0"/>
    <n v="0"/>
    <n v="0"/>
    <n v="0"/>
    <n v="0"/>
    <n v="0"/>
    <m/>
    <n v="0.55701224699999996"/>
    <n v="4.3315934876000002"/>
    <n v="0.553695147"/>
    <n v="0.76591637570000004"/>
    <n v="1.6363218589999999"/>
    <n v="8.4105368421000009"/>
    <n v="8.3782336999999998E-2"/>
    <n v="0.6664768565000001"/>
    <n v="0.71778663899999995"/>
    <n v="1.9746039011000001"/>
    <n v="1.7201041959999999"/>
    <n v="9.0770136986000018"/>
  </r>
  <r>
    <x v="7"/>
    <x v="1"/>
    <n v="19.18487318181818"/>
    <n v="132.29035826086957"/>
    <n v="3.2609245454545457"/>
    <n v="7.2127260869565228"/>
    <n v="5.3708999999999998"/>
    <n v="16.83227304347826"/>
    <n v="2.8101363636363637"/>
    <n v="6.9203478260869566"/>
    <n v="1.2455481818181822"/>
    <n v="2.9930582608695651"/>
    <n v="2001"/>
    <n v="19.18487318181818"/>
    <n v="113.10548507905139"/>
    <n v="3.2609245454545457"/>
    <n v="3.9518015415019772"/>
    <n v="5.3708999999999998"/>
    <n v="11.461373043478261"/>
    <n v="2.8101363636363637"/>
    <n v="4.110211462450593"/>
    <n v="1.2455481818181822"/>
    <n v="1.7475100790513829"/>
    <m/>
    <n v="0.81287643099999995"/>
    <n v="3.7839251858999998"/>
    <n v="0.46887526499999999"/>
    <n v="0.69015518639999995"/>
    <n v="2.0729415449999999"/>
    <n v="7.3888928185999996"/>
    <n v="9.6209095999999994E-2"/>
    <n v="0.44383815959999995"/>
    <n v="0.83206319500000003"/>
    <n v="2.3039626163999998"/>
    <n v="2.1691506409999999"/>
    <n v="7.8327309781999999"/>
  </r>
  <r>
    <x v="7"/>
    <x v="2"/>
    <n v="21.156806086956522"/>
    <n v="148.07978375000002"/>
    <n v="4.9388082608695649"/>
    <n v="4.0817379166666665"/>
    <n v="6.2412095652173916"/>
    <n v="15.064472916666666"/>
    <n v="3.4438695652173918"/>
    <n v="5.7829583333333332"/>
    <n v="1.3101000000000003"/>
    <n v="2.8610525"/>
    <n v="2002"/>
    <n v="21.156806086956522"/>
    <n v="126.9229776630435"/>
    <n v="4.9388082608695649"/>
    <n v="-0.8570703442028984"/>
    <n v="6.2412095652173916"/>
    <n v="8.823263351449274"/>
    <n v="3.4438695652173918"/>
    <n v="2.3390887681159414"/>
    <n v="1.3101000000000003"/>
    <n v="1.5509524999999997"/>
    <m/>
    <n v="0.81287643099999995"/>
    <n v="3.7839251858999998"/>
    <n v="0.46887526499999999"/>
    <n v="0.69015518639999995"/>
    <n v="2.0729415449999999"/>
    <n v="7.3888928185999996"/>
    <n v="9.6209095999999994E-2"/>
    <n v="0.44383815959999995"/>
    <n v="0.83206319500000003"/>
    <n v="2.3039626163999998"/>
    <n v="2.1691506409999999"/>
    <n v="7.8327309781999999"/>
  </r>
  <r>
    <x v="7"/>
    <x v="3"/>
    <n v="14.084956956521738"/>
    <n v="124.72953833333332"/>
    <n v="3.8127834782608701"/>
    <n v="4.8801691666666676"/>
    <n v="4.5797130434782609"/>
    <n v="14.773646250000001"/>
    <n v="2.4596956521739126"/>
    <n v="6.4410833333333324"/>
    <n v="1.1917747826086953"/>
    <n v="2.8454600000000005"/>
    <n v="2003"/>
    <n v="14.084956956521738"/>
    <n v="110.64458137681159"/>
    <n v="3.8127834782608701"/>
    <n v="1.0673856884057975"/>
    <n v="4.5797130434782609"/>
    <n v="10.19393320652174"/>
    <n v="2.4596956521739126"/>
    <n v="3.9813876811594198"/>
    <n v="1.1917747826086953"/>
    <n v="1.6536852173913053"/>
    <m/>
    <n v="0.81287643099999995"/>
    <n v="3.7839251858999998"/>
    <n v="0.46887526499999999"/>
    <n v="0.69015518639999995"/>
    <n v="2.0729415449999999"/>
    <n v="7.3888928185999996"/>
    <n v="9.6209095999999994E-2"/>
    <n v="0.44383815959999995"/>
    <n v="0.83206319500000003"/>
    <n v="2.3039626163999998"/>
    <n v="2.1691506409999999"/>
    <n v="7.8327309781999999"/>
  </r>
  <r>
    <x v="7"/>
    <x v="4"/>
    <n v="15.476395833333335"/>
    <n v="122.23926760000002"/>
    <n v="2.9258437500000003"/>
    <n v="3.6224452000000009"/>
    <n v="6.049735000000001"/>
    <n v="15.362227200000001"/>
    <n v="3.1613333333333338"/>
    <n v="5.8388400000000003"/>
    <n v="1.1898449999999998"/>
    <n v="2.1932135999999995"/>
    <n v="2004"/>
    <n v="15.476395833333335"/>
    <n v="106.76287176666668"/>
    <n v="2.9258437500000003"/>
    <n v="0.69660145000000062"/>
    <n v="6.049735000000001"/>
    <n v="9.3124922000000012"/>
    <n v="3.1613333333333338"/>
    <n v="2.6775066666666665"/>
    <n v="1.1898449999999998"/>
    <n v="1.0033685999999997"/>
    <m/>
    <n v="0.81287643099999995"/>
    <n v="3.7839251858999998"/>
    <n v="0.46887526499999999"/>
    <n v="0.69015518639999995"/>
    <n v="2.0729415449999999"/>
    <n v="7.3888928185999996"/>
    <n v="9.6209095999999994E-2"/>
    <n v="0.44383815959999995"/>
    <n v="0.83206319500000003"/>
    <n v="2.3039626163999998"/>
    <n v="2.1691506409999999"/>
    <n v="7.8327309781999999"/>
  </r>
  <r>
    <x v="7"/>
    <x v="5"/>
    <n v="19.980746249999999"/>
    <n v="174.51071960000002"/>
    <n v="4.2810633333333339"/>
    <n v="3.7972484000000004"/>
    <n v="5.2626270833333324"/>
    <n v="14.247067999999999"/>
    <n v="3.226541666666666"/>
    <n v="8.2945200000000003"/>
    <n v="1.4257225"/>
    <n v="3.5191103999999997"/>
    <n v="2005"/>
    <n v="19.980746249999999"/>
    <n v="154.52997335000001"/>
    <n v="4.2810633333333339"/>
    <n v="-0.48381493333333347"/>
    <n v="5.2626270833333324"/>
    <n v="8.9844409166666672"/>
    <n v="3.226541666666666"/>
    <n v="5.0679783333333344"/>
    <n v="1.4257225"/>
    <n v="2.0933878999999997"/>
    <m/>
    <n v="0.81287643099999995"/>
    <n v="3.7839251858999998"/>
    <n v="0.46887526499999999"/>
    <n v="0.69015518639999995"/>
    <n v="2.0729415449999999"/>
    <n v="7.3888928185999996"/>
    <n v="9.6209095999999994E-2"/>
    <n v="0.44383815959999995"/>
    <n v="0.83206319500000003"/>
    <n v="2.3039626163999998"/>
    <n v="2.1691506409999999"/>
    <n v="7.8327309781999999"/>
  </r>
  <r>
    <x v="7"/>
    <x v="6"/>
    <n v="19.278799583333335"/>
    <n v="134.48697640000003"/>
    <n v="3.4986262499999996"/>
    <n v="2.9221407999999998"/>
    <n v="5.5706449999999998"/>
    <n v="15.074726400000001"/>
    <n v="3.4102083333333333"/>
    <n v="6.9536800000000003"/>
    <n v="1.8086595833333332"/>
    <n v="2.5463903999999999"/>
    <n v="2006"/>
    <n v="19.278799583333335"/>
    <n v="115.20817681666669"/>
    <n v="3.4986262499999996"/>
    <n v="-0.57648544999999984"/>
    <n v="5.5706449999999998"/>
    <n v="9.5040814000000005"/>
    <n v="3.4102083333333333"/>
    <n v="3.543471666666667"/>
    <n v="1.8086595833333332"/>
    <n v="0.73773081666666673"/>
    <m/>
    <n v="0.81287643099999995"/>
    <n v="3.7839251858999998"/>
    <n v="0.46887526499999999"/>
    <n v="0.69015518639999995"/>
    <n v="2.0729415449999999"/>
    <n v="7.3888928185999996"/>
    <n v="9.6209095999999994E-2"/>
    <n v="0.44383815959999995"/>
    <n v="0.83206319500000003"/>
    <n v="2.3039626163999998"/>
    <n v="2.1691506409999999"/>
    <n v="7.8327309781999999"/>
  </r>
  <r>
    <x v="7"/>
    <x v="7"/>
    <n v="17.331635217391305"/>
    <n v="125.56696666666666"/>
    <n v="3.2157317391304345"/>
    <n v="3.671296666666668"/>
    <n v="4.3384669565217395"/>
    <n v="15.066993333333336"/>
    <n v="2.7048260869565213"/>
    <n v="6.3977499999999994"/>
    <n v="1.4581617391304349"/>
    <n v="2.5318883333333333"/>
    <n v="2007"/>
    <n v="17.331635217391305"/>
    <n v="108.23533144927535"/>
    <n v="3.2157317391304345"/>
    <n v="0.45556492753623345"/>
    <n v="4.3384669565217395"/>
    <n v="10.728526376811597"/>
    <n v="2.7048260869565213"/>
    <n v="3.6929239130434781"/>
    <n v="1.4581617391304349"/>
    <n v="1.0737265942028984"/>
    <m/>
    <n v="0.81287643099999995"/>
    <n v="3.7839251858999998"/>
    <n v="0.46887526499999999"/>
    <n v="0.69015518639999995"/>
    <n v="2.0729415449999999"/>
    <n v="7.3888928185999996"/>
    <n v="9.6209095999999994E-2"/>
    <n v="0.44383815959999995"/>
    <n v="0.83206319500000003"/>
    <n v="2.3039626163999998"/>
    <n v="2.1691506409999999"/>
    <n v="7.8327309781999999"/>
  </r>
  <r>
    <x v="7"/>
    <x v="8"/>
    <n v="15.300302499999999"/>
    <n v="77.673100000000019"/>
    <n v="3.0229458333333334"/>
    <n v="4.1058804166666665"/>
    <n v="4.7469079166666681"/>
    <n v="13.017375416666667"/>
    <n v="2.6926666666666663"/>
    <n v="5.7341666666666669"/>
    <n v="1.2672124999999999"/>
    <n v="2.4303550000000005"/>
    <n v="2008"/>
    <n v="15.300302499999999"/>
    <n v="62.372797500000019"/>
    <n v="3.0229458333333334"/>
    <n v="1.082934583333333"/>
    <n v="4.7469079166666681"/>
    <n v="8.2704674999999988"/>
    <n v="2.6926666666666663"/>
    <n v="3.0415000000000005"/>
    <n v="1.2672124999999999"/>
    <n v="1.1631425000000006"/>
    <m/>
    <n v="0.81287643099999995"/>
    <n v="3.7839251858999998"/>
    <n v="0.46887526499999999"/>
    <n v="0.69015518639999995"/>
    <n v="2.0729415449999999"/>
    <n v="7.3888928185999996"/>
    <n v="9.6209095999999994E-2"/>
    <n v="0.44383815959999995"/>
    <n v="0.83206319500000003"/>
    <n v="2.3039626163999998"/>
    <n v="2.1691506409999999"/>
    <n v="7.8327309781999999"/>
  </r>
  <r>
    <x v="7"/>
    <x v="9"/>
    <n v="10.988780869565218"/>
    <n v="63.002944583333324"/>
    <n v="2.2523339130434783"/>
    <n v="2.5946591666666663"/>
    <n v="3.8284373913043477"/>
    <n v="10.215863750000002"/>
    <n v="2.0830869565217394"/>
    <n v="4.2880000000000003"/>
    <n v="1.5693704347826087"/>
    <n v="2.3932424999999999"/>
    <n v="2009"/>
    <n v="10.988780869565218"/>
    <n v="52.014163713768106"/>
    <n v="2.2523339130434783"/>
    <n v="0.342325253623188"/>
    <n v="3.8284373913043477"/>
    <n v="6.3874263586956541"/>
    <n v="2.0830869565217394"/>
    <n v="2.2049130434782609"/>
    <n v="1.5693704347826087"/>
    <n v="0.8238720652173912"/>
    <m/>
    <n v="0.81287643099999995"/>
    <n v="3.7839251858999998"/>
    <n v="0.46887526499999999"/>
    <n v="0.69015518639999995"/>
    <n v="2.0729415449999999"/>
    <n v="7.3888928185999996"/>
    <n v="9.6209095999999994E-2"/>
    <n v="0.44383815959999995"/>
    <n v="0.83206319500000003"/>
    <n v="2.3039626163999998"/>
    <n v="2.1691506409999999"/>
    <n v="7.8327309781999999"/>
  </r>
  <r>
    <x v="7"/>
    <x v="10"/>
    <n v="16.470410416666667"/>
    <n v="63.805616250000007"/>
    <n v="3.0192237500000005"/>
    <n v="4.7471066666666673"/>
    <n v="4.5628929166666659"/>
    <n v="13.055732083333337"/>
    <n v="2.145291666666667"/>
    <n v="5.2532083333333341"/>
    <n v="1.4139550000000003"/>
    <n v="2.6967499999999998"/>
    <n v="2010"/>
    <n v="16.470410416666667"/>
    <n v="47.33520583333334"/>
    <n v="3.0192237500000005"/>
    <n v="1.7278829166666667"/>
    <n v="4.5628929166666659"/>
    <n v="8.4928391666666716"/>
    <n v="2.145291666666667"/>
    <n v="3.1079166666666671"/>
    <n v="1.4139550000000003"/>
    <n v="1.2827949999999995"/>
    <m/>
    <n v="0.81287643099999995"/>
    <n v="3.7839251858999998"/>
    <n v="0.46887526499999999"/>
    <n v="0.69015518639999995"/>
    <n v="2.0729415449999999"/>
    <n v="7.3888928185999996"/>
    <n v="9.6209095999999994E-2"/>
    <n v="0.44383815959999995"/>
    <n v="0.83206319500000003"/>
    <n v="2.3039626163999998"/>
    <n v="2.1691506409999999"/>
    <n v="7.8327309781999999"/>
  </r>
  <r>
    <x v="7"/>
    <x v="11"/>
    <n v="12.36273608695652"/>
    <n v="66.458057916666675"/>
    <n v="1.869228695652174"/>
    <n v="5.5837166666666667"/>
    <n v="3.765488695652174"/>
    <n v="11.93242875"/>
    <n v="1.7428695652173916"/>
    <n v="5.0031249999999998"/>
    <n v="1.6762147826086953"/>
    <n v="2.2932375000000005"/>
    <n v="2011"/>
    <n v="12.36273608695652"/>
    <n v="54.095321829710159"/>
    <n v="1.869228695652174"/>
    <n v="3.7144879710144929"/>
    <n v="3.765488695652174"/>
    <n v="8.1669400543478261"/>
    <n v="1.7428695652173916"/>
    <n v="3.260255434782608"/>
    <n v="1.6762147826086953"/>
    <n v="0.61702271739130521"/>
    <m/>
    <n v="0.81287643099999995"/>
    <n v="3.7839251858999998"/>
    <n v="0.46887526499999999"/>
    <n v="0.69015518639999995"/>
    <n v="2.0729415449999999"/>
    <n v="7.3888928185999996"/>
    <n v="9.6209095999999994E-2"/>
    <n v="0.44383815959999995"/>
    <n v="0.83206319500000003"/>
    <n v="2.3039626163999998"/>
    <n v="2.1691506409999999"/>
    <n v="7.8327309781999999"/>
  </r>
  <r>
    <x v="7"/>
    <x v="12"/>
    <n v="11.224713333333332"/>
    <n v="40.042383181818174"/>
    <n v="2.3929552380952379"/>
    <n v="4.203610454545454"/>
    <n v="5.3281585714285722"/>
    <n v="11.455725909090908"/>
    <n v="2.3958095238095241"/>
    <n v="5.0445000000000002"/>
    <n v="1.7213742857142857"/>
    <n v="1.9706999999999995"/>
    <n v="2012"/>
    <n v="11.224713333333332"/>
    <n v="28.81766984848484"/>
    <n v="2.3929552380952379"/>
    <n v="1.8106552164502161"/>
    <n v="5.3281585714285722"/>
    <n v="6.1275673376623363"/>
    <n v="2.3958095238095241"/>
    <n v="2.6486904761904762"/>
    <n v="1.7213742857142857"/>
    <n v="0.24932571428571371"/>
    <m/>
    <n v="0.81287643099999995"/>
    <n v="3.7839251858999998"/>
    <n v="0.46887526499999999"/>
    <n v="0.69015518639999995"/>
    <n v="2.0729415449999999"/>
    <n v="7.3888928185999996"/>
    <n v="9.6209095999999994E-2"/>
    <n v="0.44383815959999995"/>
    <n v="0.83206319500000003"/>
    <n v="2.3039626163999998"/>
    <n v="2.1691506409999999"/>
    <n v="7.8327309781999999"/>
  </r>
  <r>
    <x v="7"/>
    <x v="13"/>
    <n v="8.0644495833333352"/>
    <n v="37.530663750000002"/>
    <n v="1.7259233333333335"/>
    <n v="3.8115162500000004"/>
    <n v="3.5406429166666675"/>
    <n v="8.6118266666666656"/>
    <n v="1.4275416666666665"/>
    <n v="3.6434166666666665"/>
    <n v="0.99729583333333338"/>
    <n v="0.87889250000000008"/>
    <n v="2013"/>
    <n v="8.0644495833333352"/>
    <n v="29.466214166666667"/>
    <n v="1.7259233333333335"/>
    <n v="2.0855929166666671"/>
    <n v="3.5406429166666675"/>
    <n v="5.0711837499999977"/>
    <n v="1.4275416666666665"/>
    <n v="2.215875"/>
    <n v="0.99729583333333338"/>
    <n v="-0.1184033333333333"/>
    <m/>
    <n v="0.81287643099999995"/>
    <n v="3.7839251858999998"/>
    <n v="0.46887526499999999"/>
    <n v="0.69015518639999995"/>
    <n v="2.0729415449999999"/>
    <n v="7.3888928185999996"/>
    <n v="9.6209095999999994E-2"/>
    <n v="0.44383815959999995"/>
    <n v="0.83206319500000003"/>
    <n v="2.3039626163999998"/>
    <n v="2.1691506409999999"/>
    <n v="7.8327309781999999"/>
  </r>
  <r>
    <x v="7"/>
    <x v="14"/>
    <n v="9.6828330434782615"/>
    <n v="36.977524166666662"/>
    <n v="1.5492469565217388"/>
    <n v="8.8556279166666663"/>
    <n v="4.0242565217391304"/>
    <n v="7.3488845833333336"/>
    <n v="1.764826086956522"/>
    <n v="3.6912916666666669"/>
    <n v="1.7273060869565213"/>
    <n v="1.4973324999999997"/>
    <n v="2014"/>
    <n v="9.6828330434782615"/>
    <n v="27.2946911231884"/>
    <n v="1.5492469565217388"/>
    <n v="7.3063809601449279"/>
    <n v="4.0242565217391304"/>
    <n v="3.3246280615942032"/>
    <n v="1.764826086956522"/>
    <n v="1.9264655797101449"/>
    <n v="1.7273060869565213"/>
    <n v="-0.22997358695652159"/>
    <m/>
    <n v="0.81287643099999995"/>
    <n v="3.7839251858999998"/>
    <n v="0.46887526499999999"/>
    <n v="0.69015518639999995"/>
    <n v="2.0729415449999999"/>
    <n v="7.3888928185999996"/>
    <n v="9.6209095999999994E-2"/>
    <n v="0.44383815959999995"/>
    <n v="0.83206319500000003"/>
    <n v="2.3039626163999998"/>
    <n v="2.1691506409999999"/>
    <n v="7.8327309781999999"/>
  </r>
  <r>
    <x v="7"/>
    <x v="15"/>
    <n v="5.8387478260869567"/>
    <n v="31.40498791666667"/>
    <n v="1.7648734782608695"/>
    <n v="5.2430416666666666"/>
    <n v="4.5822960869565215"/>
    <n v="10.181033333333332"/>
    <n v="1.7034739130434777"/>
    <n v="4.1842333333333324"/>
    <n v="1.7367826086956522"/>
    <n v="2.265719583333333"/>
    <n v="2015"/>
    <n v="5.8387478260869567"/>
    <n v="25.566240090579711"/>
    <n v="1.7648734782608695"/>
    <n v="3.4781681884057969"/>
    <n v="4.5822960869565215"/>
    <n v="5.5987372463768104"/>
    <n v="1.7034739130434777"/>
    <n v="2.4807594202898544"/>
    <n v="1.7367826086956522"/>
    <n v="0.52893697463768086"/>
    <m/>
    <n v="0.81287643099999995"/>
    <n v="3.7839251858999998"/>
    <n v="0.46887526499999999"/>
    <n v="0.69015518639999995"/>
    <n v="2.0729415449999999"/>
    <n v="7.3888928185999996"/>
    <n v="9.6209095999999994E-2"/>
    <n v="0.44383815959999995"/>
    <n v="0.83206319500000003"/>
    <n v="2.3039626163999998"/>
    <n v="2.1691506409999999"/>
    <n v="7.8327309781999999"/>
  </r>
  <r>
    <x v="7"/>
    <x v="16"/>
    <n v="6.6055554166666672"/>
    <n v="24.011743333333339"/>
    <n v="1.9721895833333332"/>
    <n v="6.1615383333333327"/>
    <n v="3.8129950000000004"/>
    <n v="10.379141250000002"/>
    <n v="1.4121500000000002"/>
    <n v="3.9140041666666665"/>
    <n v="1.3946912500000002"/>
    <n v="1.6936612500000001"/>
    <n v="2016"/>
    <n v="6.6055554166666672"/>
    <n v="17.406187916666671"/>
    <n v="1.9721895833333332"/>
    <n v="4.1893487499999997"/>
    <n v="3.8129950000000004"/>
    <n v="6.566146250000001"/>
    <n v="1.4121500000000002"/>
    <n v="2.501854166666666"/>
    <n v="1.3946912500000002"/>
    <n v="0.29896999999999996"/>
    <m/>
    <n v="0.81287643099999995"/>
    <n v="3.7839251858999998"/>
    <n v="0.46887526499999999"/>
    <n v="0.69015518639999995"/>
    <n v="2.0729415449999999"/>
    <n v="7.3888928185999996"/>
    <n v="9.6209095999999994E-2"/>
    <n v="0.44383815959999995"/>
    <n v="0.83206319500000003"/>
    <n v="2.3039626163999998"/>
    <n v="2.1691506409999999"/>
    <n v="7.8327309781999999"/>
  </r>
  <r>
    <x v="7"/>
    <x v="17"/>
    <n v="4.9493973913043483"/>
    <n v="21.548305833333334"/>
    <n v="1.4939991304347831"/>
    <n v="5.9999441666666664"/>
    <n v="3.055758260869565"/>
    <n v="11.892794999999998"/>
    <n v="1.2448434782608693"/>
    <n v="4.0705249999999999"/>
    <n v="1.4753747826086956"/>
    <n v="2.1686079166666672"/>
    <n v="2017"/>
    <n v="4.9493973913043483"/>
    <n v="16.598908442028986"/>
    <n v="1.4939991304347831"/>
    <n v="4.5059450362318838"/>
    <n v="3.055758260869565"/>
    <n v="8.8370367391304327"/>
    <n v="1.2448434782608693"/>
    <n v="2.8256815217391305"/>
    <n v="1.4753747826086956"/>
    <n v="0.6932331340579716"/>
    <m/>
    <n v="0.81287643099999995"/>
    <n v="3.7839251858999998"/>
    <n v="0.46887526499999999"/>
    <n v="0.69015518639999995"/>
    <n v="2.0729415449999999"/>
    <n v="7.3888928185999996"/>
    <n v="9.6209095999999994E-2"/>
    <n v="0.44383815959999995"/>
    <n v="0.83206319500000003"/>
    <n v="2.3039626163999998"/>
    <n v="2.1691506409999999"/>
    <n v="7.8327309781999999"/>
  </r>
  <r>
    <x v="7"/>
    <x v="18"/>
    <n v="5.5900052173913028"/>
    <n v="20.230482916666666"/>
    <n v="1.105660869565217"/>
    <n v="9.5832537500000008"/>
    <n v="3.5380147826086956"/>
    <n v="10.786632500000001"/>
    <n v="1.4845391304347826"/>
    <n v="4.4611791666666676"/>
    <n v="1.2258647826086955"/>
    <n v="1.4542779166666664"/>
    <n v="2018"/>
    <n v="5.5900052173913028"/>
    <n v="14.640477699275364"/>
    <n v="1.105660869565217"/>
    <n v="8.4775928804347842"/>
    <n v="3.5380147826086956"/>
    <n v="7.2486177173913058"/>
    <n v="1.4845391304347826"/>
    <n v="2.9766400362318848"/>
    <n v="1.2258647826086955"/>
    <n v="0.22841313405797092"/>
    <m/>
    <n v="0.81287643099999995"/>
    <n v="3.7839251858999998"/>
    <n v="0.46887526499999999"/>
    <n v="0.69015518639999995"/>
    <n v="2.0729415449999999"/>
    <n v="7.3888928185999996"/>
    <n v="9.6209095999999994E-2"/>
    <n v="0.44383815959999995"/>
    <n v="0.83206319500000003"/>
    <n v="2.3039626163999998"/>
    <n v="2.1691506409999999"/>
    <n v="7.8327309781999999"/>
  </r>
  <r>
    <x v="7"/>
    <x v="19"/>
    <n v="4.931250454545455"/>
    <n v="19.572904782608692"/>
    <n v="1.4294054545454542"/>
    <n v="4.732799565217392"/>
    <n v="3.2676331818181832"/>
    <n v="9.2178678260869553"/>
    <n v="1.7417"/>
    <n v="4.074052173913044"/>
    <n v="0.83436363636363631"/>
    <n v="1.3377147826086955"/>
    <n v="2019"/>
    <n v="4.931250454545455"/>
    <n v="14.641654328063236"/>
    <n v="1.4294054545454542"/>
    <n v="3.3033941106719378"/>
    <n v="3.2676331818181832"/>
    <n v="5.9502346442687717"/>
    <n v="1.7417"/>
    <n v="2.3323521739130442"/>
    <n v="0.83436363636363631"/>
    <n v="0.50335114624505917"/>
    <m/>
    <n v="0.81287643099999995"/>
    <n v="3.7839251858999998"/>
    <n v="0.46887526499999999"/>
    <n v="0.69015518639999995"/>
    <n v="2.0729415449999999"/>
    <n v="7.3888928185999996"/>
    <n v="9.6209095999999994E-2"/>
    <n v="0.44383815959999995"/>
    <n v="0.83206319500000003"/>
    <n v="2.3039626163999998"/>
    <n v="2.1691506409999999"/>
    <n v="7.8327309781999999"/>
  </r>
  <r>
    <x v="7"/>
    <x v="20"/>
    <n v="4.0922882608695659"/>
    <n v="14.254265000000002"/>
    <n v="1.1485556521739131"/>
    <n v="6.1919100000000009"/>
    <n v="2.6895134782608698"/>
    <n v="9.1767620833333332"/>
    <n v="1.2075130434782608"/>
    <n v="3.8107958333333332"/>
    <n v="0.76699782608695666"/>
    <n v="1.2282287500000002"/>
    <n v="2020"/>
    <n v="4.0922882608695659"/>
    <n v="10.161976739130436"/>
    <n v="1.1485556521739131"/>
    <n v="5.0433543478260878"/>
    <n v="2.6895134782608698"/>
    <n v="6.4872486050724634"/>
    <n v="1.2075130434782608"/>
    <n v="2.6032827898550721"/>
    <n v="0.76699782608695666"/>
    <n v="0.46123092391304354"/>
    <m/>
    <n v="0.81287643099999995"/>
    <n v="3.7839251858999998"/>
    <n v="0.46887526499999999"/>
    <n v="0.69015518639999995"/>
    <n v="2.0729415449999999"/>
    <n v="7.3888928185999996"/>
    <n v="9.6209095999999994E-2"/>
    <n v="0.44383815959999995"/>
    <n v="0.83206319500000003"/>
    <n v="2.3039626163999998"/>
    <n v="2.1691506409999999"/>
    <n v="7.8327309781999999"/>
  </r>
  <r>
    <x v="7"/>
    <x v="21"/>
    <n v="5.705088260869565"/>
    <n v="17.760896249999998"/>
    <n v="1.6299752173913042"/>
    <n v="9.0596249999999987"/>
    <n v="3.915825217391304"/>
    <n v="10.294557083333332"/>
    <n v="2.0071565217391303"/>
    <n v="4.2534208333333332"/>
    <n v="1.0352821739130433"/>
    <n v="1.2986570833333331"/>
    <n v="2021"/>
    <n v="5.705088260869565"/>
    <n v="12.055807989130432"/>
    <n v="1.6299752173913042"/>
    <n v="7.4296497826086947"/>
    <n v="3.915825217391304"/>
    <n v="6.3787318659420285"/>
    <n v="2.0071565217391303"/>
    <n v="2.2462643115942029"/>
    <n v="1.0352821739130433"/>
    <n v="0.26337490942028974"/>
    <m/>
    <n v="0.81287643099999995"/>
    <n v="3.7839251858999998"/>
    <n v="0.46887526499999999"/>
    <n v="0.69015518639999995"/>
    <n v="2.0729415449999999"/>
    <n v="7.3888928185999996"/>
    <n v="9.6209095999999994E-2"/>
    <n v="0.44383815959999995"/>
    <n v="0.83206319500000003"/>
    <n v="2.3039626163999998"/>
    <n v="2.1691506409999999"/>
    <n v="7.8327309781999999"/>
  </r>
  <r>
    <x v="7"/>
    <x v="22"/>
    <m/>
    <m/>
    <m/>
    <m/>
    <m/>
    <m/>
    <m/>
    <m/>
    <m/>
    <m/>
    <n v="2022"/>
    <n v="0"/>
    <n v="0"/>
    <n v="0"/>
    <n v="0"/>
    <n v="0"/>
    <n v="0"/>
    <n v="0"/>
    <n v="0"/>
    <n v="0"/>
    <n v="0"/>
    <m/>
    <n v="0.81287643099999995"/>
    <n v="3.7839251858999998"/>
    <n v="0.46887526499999999"/>
    <n v="0.69015518639999995"/>
    <n v="2.0729415449999999"/>
    <n v="7.3888928185999996"/>
    <n v="9.6209095999999994E-2"/>
    <n v="0.44383815959999995"/>
    <n v="0.83206319500000003"/>
    <n v="2.3039626163999998"/>
    <n v="2.1691506409999999"/>
    <n v="7.8327309781999999"/>
  </r>
  <r>
    <x v="7"/>
    <x v="23"/>
    <m/>
    <m/>
    <m/>
    <m/>
    <m/>
    <m/>
    <m/>
    <m/>
    <m/>
    <m/>
    <n v="2023"/>
    <n v="0"/>
    <n v="0"/>
    <n v="0"/>
    <n v="0"/>
    <n v="0"/>
    <n v="0"/>
    <n v="0"/>
    <n v="0"/>
    <n v="0"/>
    <n v="0"/>
    <m/>
    <n v="0.81287643099999995"/>
    <n v="3.7839251858999998"/>
    <n v="0.46887526499999999"/>
    <n v="0.69015518639999995"/>
    <n v="2.0729415449999999"/>
    <n v="7.3888928185999996"/>
    <n v="9.6209095999999994E-2"/>
    <n v="0.44383815959999995"/>
    <n v="0.83206319500000003"/>
    <n v="2.3039626163999998"/>
    <n v="2.1691506409999999"/>
    <n v="7.8327309781999999"/>
  </r>
  <r>
    <x v="7"/>
    <x v="24"/>
    <m/>
    <m/>
    <m/>
    <m/>
    <m/>
    <m/>
    <m/>
    <m/>
    <m/>
    <m/>
    <n v="2024"/>
    <n v="0"/>
    <n v="0"/>
    <n v="0"/>
    <n v="0"/>
    <n v="0"/>
    <n v="0"/>
    <n v="0"/>
    <n v="0"/>
    <n v="0"/>
    <n v="0"/>
    <m/>
    <n v="0.81287643099999995"/>
    <n v="3.7839251858999998"/>
    <n v="0.46887526499999999"/>
    <n v="0.69015518639999995"/>
    <n v="2.0729415449999999"/>
    <n v="7.3888928185999996"/>
    <n v="9.6209095999999994E-2"/>
    <n v="0.44383815959999995"/>
    <n v="0.83206319500000003"/>
    <n v="2.3039626163999998"/>
    <n v="2.1691506409999999"/>
    <n v="7.8327309781999999"/>
  </r>
  <r>
    <x v="7"/>
    <x v="25"/>
    <m/>
    <m/>
    <m/>
    <m/>
    <m/>
    <m/>
    <m/>
    <m/>
    <m/>
    <m/>
    <n v="2025"/>
    <n v="0"/>
    <n v="0"/>
    <n v="0"/>
    <n v="0"/>
    <n v="0"/>
    <n v="0"/>
    <n v="0"/>
    <n v="0"/>
    <n v="0"/>
    <n v="0"/>
    <m/>
    <n v="0.81287643099999995"/>
    <n v="3.7839251858999998"/>
    <n v="0.46887526499999999"/>
    <n v="0.69015518639999995"/>
    <n v="2.0729415449999999"/>
    <n v="7.3888928185999996"/>
    <n v="9.6209095999999994E-2"/>
    <n v="0.44383815959999995"/>
    <n v="0.83206319500000003"/>
    <n v="2.3039626163999998"/>
    <n v="2.1691506409999999"/>
    <n v="7.832730978199999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FFDD7EA-1AE3-4691-A94F-A64AA3E3405E}" name="PivotTable2" cacheId="0" applyNumberFormats="0" applyBorderFormats="0" applyFontFormats="0" applyPatternFormats="0" applyAlignmentFormats="0" applyWidthHeightFormats="1" dataCaption="Values" updatedVersion="7" minRefreshableVersion="3" useAutoFormatting="1" rowGrandTotals="0" colGrandTotals="0" itemPrintTitles="1" createdVersion="7" indent="0" compact="0" compactData="0" multipleFieldFilters="0" chartFormat="2">
  <location ref="A3:F22" firstHeaderRow="0" firstDataRow="1" firstDataCol="2"/>
  <pivotFields count="36">
    <pivotField axis="axisRow" compact="0" outline="0" showAll="0" defaultSubtotal="0">
      <items count="8">
        <item x="0"/>
        <item h="1" x="1"/>
        <item h="1" x="2"/>
        <item h="1" x="3"/>
        <item h="1" x="7"/>
        <item h="1" x="4"/>
        <item h="1" x="5"/>
        <item h="1" x="6"/>
      </items>
      <extLst>
        <ext xmlns:x14="http://schemas.microsoft.com/office/spreadsheetml/2009/9/main" uri="{2946ED86-A175-432a-8AC1-64E0C546D7DE}">
          <x14:pivotField fillDownLabels="1"/>
        </ext>
      </extLst>
    </pivotField>
    <pivotField axis="axisRow" compact="0" outline="0" defaultSubtotal="0">
      <items count="26">
        <item x="0"/>
        <item x="1"/>
        <item x="2"/>
        <item x="3"/>
        <item x="4"/>
        <item x="5"/>
        <item x="6"/>
        <item x="7"/>
        <item x="8"/>
        <item x="9"/>
        <item x="10"/>
        <item x="11"/>
        <item x="12"/>
        <item x="13"/>
        <item x="14"/>
        <item x="15"/>
        <item x="16"/>
        <item x="17"/>
        <item x="18"/>
        <item h="1" x="19"/>
        <item h="1" x="20"/>
        <item h="1" x="21"/>
        <item h="1" x="22"/>
        <item h="1" x="23"/>
        <item h="1" x="24"/>
        <item h="1" x="2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2">
    <field x="0"/>
    <field x="1"/>
  </rowFields>
  <rowItems count="19">
    <i>
      <x/>
      <x/>
    </i>
    <i r="1">
      <x v="1"/>
    </i>
    <i r="1">
      <x v="2"/>
    </i>
    <i r="1">
      <x v="3"/>
    </i>
    <i r="1">
      <x v="4"/>
    </i>
    <i r="1">
      <x v="5"/>
    </i>
    <i r="1">
      <x v="6"/>
    </i>
    <i r="1">
      <x v="7"/>
    </i>
    <i r="1">
      <x v="8"/>
    </i>
    <i r="1">
      <x v="9"/>
    </i>
    <i r="1">
      <x v="10"/>
    </i>
    <i r="1">
      <x v="11"/>
    </i>
    <i r="1">
      <x v="12"/>
    </i>
    <i r="1">
      <x v="13"/>
    </i>
    <i r="1">
      <x v="14"/>
    </i>
    <i r="1">
      <x v="15"/>
    </i>
    <i r="1">
      <x v="16"/>
    </i>
    <i r="1">
      <x v="17"/>
    </i>
    <i r="1">
      <x v="18"/>
    </i>
  </rowItems>
  <colFields count="1">
    <field x="-2"/>
  </colFields>
  <colItems count="4">
    <i>
      <x/>
    </i>
    <i i="1">
      <x v="1"/>
    </i>
    <i i="2">
      <x v="2"/>
    </i>
    <i i="3">
      <x v="3"/>
    </i>
  </colItems>
  <dataFields count="4">
    <dataField name="Sum of Low Sulfate Extinction (Mm-1)" fld="13" baseField="1" baseItem="7"/>
    <dataField name="Observed" fld="14" baseField="0" baseItem="0"/>
    <dataField name="Natural Clearest" fld="24" baseField="0" baseItem="0"/>
    <dataField name=" Natural Routine - Most Impaired" fld="25" baseField="0" baseItem="0"/>
  </dataFields>
  <chartFormats count="4">
    <chartFormat chart="1" format="3" series="1">
      <pivotArea type="data" outline="0" fieldPosition="0">
        <references count="1">
          <reference field="4294967294" count="1" selected="0">
            <x v="1"/>
          </reference>
        </references>
      </pivotArea>
    </chartFormat>
    <chartFormat chart="1" format="4" series="1">
      <pivotArea type="data" outline="0" fieldPosition="0">
        <references count="1">
          <reference field="4294967294" count="1" selected="0">
            <x v="2"/>
          </reference>
        </references>
      </pivotArea>
    </chartFormat>
    <chartFormat chart="1" format="5" series="1">
      <pivotArea type="data" outline="0" fieldPosition="0">
        <references count="1">
          <reference field="4294967294" count="1" selected="0">
            <x v="3"/>
          </reference>
        </references>
      </pivotArea>
    </chartFormat>
    <chartFormat chart="1" format="7"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54640E6-E1D4-41E4-9E19-EF710448233F}" name="PivotTable2" cacheId="0" applyNumberFormats="0" applyBorderFormats="0" applyFontFormats="0" applyPatternFormats="0" applyAlignmentFormats="0" applyWidthHeightFormats="1" dataCaption="Values" updatedVersion="7" minRefreshableVersion="3" useAutoFormatting="1" rowGrandTotals="0" colGrandTotals="0" itemPrintTitles="1" createdVersion="7" indent="0" compact="0" compactData="0" multipleFieldFilters="0" chartFormat="3">
  <location ref="A3:F22" firstHeaderRow="0" firstDataRow="1" firstDataCol="2"/>
  <pivotFields count="36">
    <pivotField axis="axisRow" compact="0" outline="0" showAll="0" defaultSubtotal="0">
      <items count="8">
        <item x="0"/>
        <item h="1" x="1"/>
        <item h="1" x="2"/>
        <item h="1" x="3"/>
        <item h="1" x="7"/>
        <item h="1" x="4"/>
        <item h="1" x="5"/>
        <item h="1" x="6"/>
      </items>
      <extLst>
        <ext xmlns:x14="http://schemas.microsoft.com/office/spreadsheetml/2009/9/main" uri="{2946ED86-A175-432a-8AC1-64E0C546D7DE}">
          <x14:pivotField fillDownLabels="1"/>
        </ext>
      </extLst>
    </pivotField>
    <pivotField axis="axisRow" compact="0" outline="0" defaultSubtotal="0">
      <items count="26">
        <item x="0"/>
        <item x="1"/>
        <item x="2"/>
        <item x="3"/>
        <item x="4"/>
        <item x="5"/>
        <item x="6"/>
        <item x="7"/>
        <item x="8"/>
        <item x="9"/>
        <item x="10"/>
        <item x="11"/>
        <item x="12"/>
        <item x="13"/>
        <item x="14"/>
        <item x="15"/>
        <item x="16"/>
        <item x="17"/>
        <item x="18"/>
        <item h="1" x="19"/>
        <item h="1" x="20"/>
        <item h="1" x="21"/>
        <item h="1" x="22"/>
        <item h="1" x="23"/>
        <item h="1" x="24"/>
        <item h="1" x="2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2">
    <field x="0"/>
    <field x="1"/>
  </rowFields>
  <rowItems count="19">
    <i>
      <x/>
      <x/>
    </i>
    <i r="1">
      <x v="1"/>
    </i>
    <i r="1">
      <x v="2"/>
    </i>
    <i r="1">
      <x v="3"/>
    </i>
    <i r="1">
      <x v="4"/>
    </i>
    <i r="1">
      <x v="5"/>
    </i>
    <i r="1">
      <x v="6"/>
    </i>
    <i r="1">
      <x v="7"/>
    </i>
    <i r="1">
      <x v="8"/>
    </i>
    <i r="1">
      <x v="9"/>
    </i>
    <i r="1">
      <x v="10"/>
    </i>
    <i r="1">
      <x v="11"/>
    </i>
    <i r="1">
      <x v="12"/>
    </i>
    <i r="1">
      <x v="13"/>
    </i>
    <i r="1">
      <x v="14"/>
    </i>
    <i r="1">
      <x v="15"/>
    </i>
    <i r="1">
      <x v="16"/>
    </i>
    <i r="1">
      <x v="17"/>
    </i>
    <i r="1">
      <x v="18"/>
    </i>
  </rowItems>
  <colFields count="1">
    <field x="-2"/>
  </colFields>
  <colItems count="4">
    <i>
      <x/>
    </i>
    <i i="1">
      <x v="1"/>
    </i>
    <i i="2">
      <x v="2"/>
    </i>
    <i i="3">
      <x v="3"/>
    </i>
  </colItems>
  <dataFields count="4">
    <dataField name="Sum of Low Nitrate Extinction (Mm-1)" fld="15" baseField="0" baseItem="0"/>
    <dataField name="Observed" fld="16" baseField="0" baseItem="0"/>
    <dataField name="Natural - Best" fld="26" baseField="0" baseItem="0"/>
    <dataField name=" Natural Routine - Most Impaired" fld="27" baseField="0" baseItem="0"/>
  </dataFields>
  <chartFormats count="4">
    <chartFormat chart="2" format="10" series="1">
      <pivotArea type="data" outline="0" fieldPosition="0">
        <references count="1">
          <reference field="4294967294" count="1" selected="0">
            <x v="1"/>
          </reference>
        </references>
      </pivotArea>
    </chartFormat>
    <chartFormat chart="2" format="11" series="1">
      <pivotArea type="data" outline="0" fieldPosition="0">
        <references count="1">
          <reference field="4294967294" count="1" selected="0">
            <x v="2"/>
          </reference>
        </references>
      </pivotArea>
    </chartFormat>
    <chartFormat chart="2" format="12" series="1">
      <pivotArea type="data" outline="0" fieldPosition="0">
        <references count="1">
          <reference field="4294967294" count="1" selected="0">
            <x v="3"/>
          </reference>
        </references>
      </pivotArea>
    </chartFormat>
    <chartFormat chart="2" format="1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A5278A2-87D6-4778-B776-08FAB055A905}" name="PivotTable2" cacheId="0" applyNumberFormats="0" applyBorderFormats="0" applyFontFormats="0" applyPatternFormats="0" applyAlignmentFormats="0" applyWidthHeightFormats="1" dataCaption="Values" updatedVersion="7" minRefreshableVersion="3" useAutoFormatting="1" rowGrandTotals="0" colGrandTotals="0" itemPrintTitles="1" createdVersion="7" indent="0" compact="0" compactData="0" multipleFieldFilters="0" chartFormat="5">
  <location ref="A3:H22" firstHeaderRow="0" firstDataRow="1" firstDataCol="2"/>
  <pivotFields count="36">
    <pivotField axis="axisRow" compact="0" outline="0" showAll="0" defaultSubtotal="0">
      <items count="8">
        <item x="0"/>
        <item h="1" x="1"/>
        <item h="1" x="2"/>
        <item h="1" x="3"/>
        <item h="1" x="7"/>
        <item h="1" x="4"/>
        <item h="1" x="5"/>
        <item h="1" x="6"/>
      </items>
      <extLst>
        <ext xmlns:x14="http://schemas.microsoft.com/office/spreadsheetml/2009/9/main" uri="{2946ED86-A175-432a-8AC1-64E0C546D7DE}">
          <x14:pivotField fillDownLabels="1"/>
        </ext>
      </extLst>
    </pivotField>
    <pivotField axis="axisRow" compact="0" outline="0" defaultSubtotal="0">
      <items count="26">
        <item x="0"/>
        <item x="1"/>
        <item x="2"/>
        <item x="3"/>
        <item x="4"/>
        <item x="5"/>
        <item x="6"/>
        <item x="7"/>
        <item x="8"/>
        <item x="9"/>
        <item x="10"/>
        <item x="11"/>
        <item x="12"/>
        <item x="13"/>
        <item x="14"/>
        <item x="15"/>
        <item x="16"/>
        <item x="17"/>
        <item x="18"/>
        <item h="1" x="19"/>
        <item h="1" x="20"/>
        <item h="1" x="21"/>
        <item h="1" x="22"/>
        <item h="1" x="23"/>
        <item h="1" x="24"/>
        <item h="1" x="2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s>
  <rowFields count="2">
    <field x="0"/>
    <field x="1"/>
  </rowFields>
  <rowItems count="19">
    <i>
      <x/>
      <x/>
    </i>
    <i r="1">
      <x v="1"/>
    </i>
    <i r="1">
      <x v="2"/>
    </i>
    <i r="1">
      <x v="3"/>
    </i>
    <i r="1">
      <x v="4"/>
    </i>
    <i r="1">
      <x v="5"/>
    </i>
    <i r="1">
      <x v="6"/>
    </i>
    <i r="1">
      <x v="7"/>
    </i>
    <i r="1">
      <x v="8"/>
    </i>
    <i r="1">
      <x v="9"/>
    </i>
    <i r="1">
      <x v="10"/>
    </i>
    <i r="1">
      <x v="11"/>
    </i>
    <i r="1">
      <x v="12"/>
    </i>
    <i r="1">
      <x v="13"/>
    </i>
    <i r="1">
      <x v="14"/>
    </i>
    <i r="1">
      <x v="15"/>
    </i>
    <i r="1">
      <x v="16"/>
    </i>
    <i r="1">
      <x v="17"/>
    </i>
    <i r="1">
      <x v="18"/>
    </i>
  </rowItems>
  <colFields count="1">
    <field x="-2"/>
  </colFields>
  <colItems count="6">
    <i>
      <x/>
    </i>
    <i i="1">
      <x v="1"/>
    </i>
    <i i="2">
      <x v="2"/>
    </i>
    <i i="3">
      <x v="3"/>
    </i>
    <i i="4">
      <x v="4"/>
    </i>
    <i i="5">
      <x v="5"/>
    </i>
  </colItems>
  <dataFields count="6">
    <dataField name="Sum of Low Organic Carbon Mass Extinction (Mm-1)" fld="17" baseField="0" baseItem="0"/>
    <dataField name="Sum of Low Light Absorbing Carbon Extinction (Mm-1)" fld="19" baseField="0" baseItem="0"/>
    <dataField name="Observed - OCM" fld="18" baseField="0" baseItem="0"/>
    <dataField name="Observed - LAC" fld="20" baseField="0" baseItem="0"/>
    <dataField name="Natural (OMC-LAC) Best" fld="34" baseField="0" baseItem="0"/>
    <dataField name=" Natural Routine + Episodic (OMC+LAC) - Most Impaired" fld="35" baseField="0" baseItem="0"/>
  </dataFields>
  <chartFormats count="6">
    <chartFormat chart="4" format="16" series="1">
      <pivotArea type="data" outline="0" fieldPosition="0">
        <references count="1">
          <reference field="4294967294" count="1" selected="0">
            <x v="3"/>
          </reference>
        </references>
      </pivotArea>
    </chartFormat>
    <chartFormat chart="4" format="17" series="1">
      <pivotArea type="data" outline="0" fieldPosition="0">
        <references count="1">
          <reference field="4294967294" count="1" selected="0">
            <x v="2"/>
          </reference>
        </references>
      </pivotArea>
    </chartFormat>
    <chartFormat chart="4" format="18" series="1">
      <pivotArea type="data" outline="0" fieldPosition="0">
        <references count="1">
          <reference field="4294967294" count="1" selected="0">
            <x v="4"/>
          </reference>
        </references>
      </pivotArea>
    </chartFormat>
    <chartFormat chart="4" format="19" series="1">
      <pivotArea type="data" outline="0" fieldPosition="0">
        <references count="1">
          <reference field="4294967294" count="1" selected="0">
            <x v="5"/>
          </reference>
        </references>
      </pivotArea>
    </chartFormat>
    <chartFormat chart="4" format="20" series="1">
      <pivotArea type="data" outline="0" fieldPosition="0">
        <references count="1">
          <reference field="4294967294" count="1" selected="0">
            <x v="0"/>
          </reference>
        </references>
      </pivotArea>
    </chartFormat>
    <chartFormat chart="4" format="2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2B97F63-39F5-492C-9CDA-8DC4F9D9DA80}" name="PivotTable2" cacheId="0" applyNumberFormats="0" applyBorderFormats="0" applyFontFormats="0" applyPatternFormats="0" applyAlignmentFormats="0" applyWidthHeightFormats="1" dataCaption="Values" updatedVersion="7" minRefreshableVersion="3" useAutoFormatting="1" rowGrandTotals="0" colGrandTotals="0" itemPrintTitles="1" createdVersion="7" indent="0" compact="0" compactData="0" multipleFieldFilters="0" chartFormat="4">
  <location ref="A3:F22" firstHeaderRow="0" firstDataRow="1" firstDataCol="2"/>
  <pivotFields count="36">
    <pivotField axis="axisRow" compact="0" outline="0" showAll="0" defaultSubtotal="0">
      <items count="8">
        <item x="0"/>
        <item h="1" x="1"/>
        <item h="1" x="2"/>
        <item h="1" x="3"/>
        <item h="1" x="7"/>
        <item h="1" x="4"/>
        <item h="1" x="5"/>
        <item h="1" x="6"/>
      </items>
      <extLst>
        <ext xmlns:x14="http://schemas.microsoft.com/office/spreadsheetml/2009/9/main" uri="{2946ED86-A175-432a-8AC1-64E0C546D7DE}">
          <x14:pivotField fillDownLabels="1"/>
        </ext>
      </extLst>
    </pivotField>
    <pivotField axis="axisRow" compact="0" outline="0" defaultSubtotal="0">
      <items count="26">
        <item x="0"/>
        <item x="1"/>
        <item x="2"/>
        <item x="3"/>
        <item x="4"/>
        <item x="5"/>
        <item x="6"/>
        <item x="7"/>
        <item x="8"/>
        <item x="9"/>
        <item x="10"/>
        <item x="11"/>
        <item x="12"/>
        <item x="13"/>
        <item x="14"/>
        <item x="15"/>
        <item x="16"/>
        <item x="17"/>
        <item x="18"/>
        <item h="1" x="19"/>
        <item h="1" x="20"/>
        <item h="1" x="21"/>
        <item h="1" x="22"/>
        <item h="1" x="23"/>
        <item h="1" x="24"/>
        <item h="1" x="2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2">
    <field x="0"/>
    <field x="1"/>
  </rowFields>
  <rowItems count="19">
    <i>
      <x/>
      <x/>
    </i>
    <i r="1">
      <x v="1"/>
    </i>
    <i r="1">
      <x v="2"/>
    </i>
    <i r="1">
      <x v="3"/>
    </i>
    <i r="1">
      <x v="4"/>
    </i>
    <i r="1">
      <x v="5"/>
    </i>
    <i r="1">
      <x v="6"/>
    </i>
    <i r="1">
      <x v="7"/>
    </i>
    <i r="1">
      <x v="8"/>
    </i>
    <i r="1">
      <x v="9"/>
    </i>
    <i r="1">
      <x v="10"/>
    </i>
    <i r="1">
      <x v="11"/>
    </i>
    <i r="1">
      <x v="12"/>
    </i>
    <i r="1">
      <x v="13"/>
    </i>
    <i r="1">
      <x v="14"/>
    </i>
    <i r="1">
      <x v="15"/>
    </i>
    <i r="1">
      <x v="16"/>
    </i>
    <i r="1">
      <x v="17"/>
    </i>
    <i r="1">
      <x v="18"/>
    </i>
  </rowItems>
  <colFields count="1">
    <field x="-2"/>
  </colFields>
  <colItems count="4">
    <i>
      <x/>
    </i>
    <i i="1">
      <x v="1"/>
    </i>
    <i i="2">
      <x v="2"/>
    </i>
    <i i="3">
      <x v="3"/>
    </i>
  </colItems>
  <dataFields count="4">
    <dataField name="Sum of Low Coarse Mass Extinction (Mm-1)" fld="21" baseField="0" baseItem="0"/>
    <dataField name="Observed" fld="22" baseField="0" baseItem="0"/>
    <dataField name="Natural Clearest" fld="32" baseField="0" baseItem="0"/>
    <dataField name=" Natural Routine - Most Impaired" fld="33" baseField="0" baseItem="0"/>
  </dataFields>
  <chartFormats count="4">
    <chartFormat chart="3" format="13" series="1">
      <pivotArea type="data" outline="0" fieldPosition="0">
        <references count="1">
          <reference field="4294967294" count="1" selected="0">
            <x v="1"/>
          </reference>
        </references>
      </pivotArea>
    </chartFormat>
    <chartFormat chart="3" format="14" series="1">
      <pivotArea type="data" outline="0" fieldPosition="0">
        <references count="1">
          <reference field="4294967294" count="1" selected="0">
            <x v="2"/>
          </reference>
        </references>
      </pivotArea>
    </chartFormat>
    <chartFormat chart="3" format="15" series="1">
      <pivotArea type="data" outline="0" fieldPosition="0">
        <references count="1">
          <reference field="4294967294" count="1" selected="0">
            <x v="3"/>
          </reference>
        </references>
      </pivotArea>
    </chartFormat>
    <chartFormat chart="3" format="16"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te" xr10:uid="{8CE8366F-1CE9-41B4-B33C-2C223F803929}" sourceName="Site">
  <pivotTables>
    <pivotTable tabId="52" name="PivotTable2"/>
    <pivotTable tabId="60" name="PivotTable2"/>
    <pivotTable tabId="62" name="PivotTable2"/>
    <pivotTable tabId="64" name="PivotTable2"/>
  </pivotTables>
  <data>
    <tabular pivotCacheId="1478378165">
      <items count="8">
        <i x="0" s="1"/>
        <i x="1"/>
        <i x="2"/>
        <i x="3"/>
        <i x="7"/>
        <i x="4"/>
        <i x="5"/>
        <i x="6"/>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 xr10:uid="{D695ED51-791E-48D4-A80B-76D1C43C2691}" sourceName="Year">
  <pivotTables>
    <pivotTable tabId="52" name="PivotTable2"/>
    <pivotTable tabId="60" name="PivotTable2"/>
    <pivotTable tabId="62" name="PivotTable2"/>
    <pivotTable tabId="64" name="PivotTable2"/>
  </pivotTables>
  <data>
    <tabular pivotCacheId="1478378165">
      <items count="26">
        <i x="0" s="1"/>
        <i x="1" s="1"/>
        <i x="2" s="1"/>
        <i x="3" s="1"/>
        <i x="4" s="1"/>
        <i x="5" s="1"/>
        <i x="6" s="1"/>
        <i x="7" s="1"/>
        <i x="8" s="1"/>
        <i x="9" s="1"/>
        <i x="10" s="1"/>
        <i x="11" s="1"/>
        <i x="12" s="1"/>
        <i x="13" s="1"/>
        <i x="14" s="1"/>
        <i x="15" s="1"/>
        <i x="16" s="1"/>
        <i x="17" s="1"/>
        <i x="18" s="1"/>
        <i x="19"/>
        <i x="20"/>
        <i x="21"/>
        <i x="22"/>
        <i x="23"/>
        <i x="24"/>
        <i x="25"/>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ite" xr10:uid="{71FA96C7-1DE6-40AB-93D4-5A9ADEB64E04}" cache="Slicer_Site" caption="Site" columnCount="2" rowHeight="184150"/>
  <slicer name="Year" xr10:uid="{D90ABFD4-400A-47EC-AEAA-C957C5A04B52}" cache="Slicer_Year" caption="Year" columnCount="3" rowHeight="1841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ite 1" xr10:uid="{D54E4F1E-E018-41E5-B466-61493E772E13}" cache="Slicer_Site" caption="Site" columnCount="2" rowHeight="184150"/>
  <slicer name="Year 1" xr10:uid="{7736A9A1-0E95-4EA1-9BAA-D05DF02479F8}" cache="Slicer_Year" caption="Year" columnCount="3" rowHeight="1841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ite 4" xr10:uid="{60C5B8CB-E8EC-4C12-AD3F-4F39CC675F1D}" cache="Slicer_Site" caption="Site" columnCount="2" rowHeight="184150"/>
  <slicer name="Year 4" xr10:uid="{1609694D-5280-469F-ADBA-21E05FA48F82}" cache="Slicer_Year" caption="Year" columnCount="3" rowHeight="18415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ite 3" xr10:uid="{0E229BBE-0D70-47F0-BE70-57B04513AE1C}" cache="Slicer_Site" caption="Site" columnCount="2" rowHeight="184150"/>
  <slicer name="Year 3" xr10:uid="{D7E34712-1E35-4B51-A8DB-38AE929FDD34}" cache="Slicer_Year" caption="Year" columnCount="3" rowHeight="18415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2" Type="http://schemas.microsoft.com/office/2007/relationships/slicer" Target="../slicers/slicer3.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8.xml.rels><?xml version="1.0" encoding="UTF-8" standalone="yes"?>
<Relationships xmlns="http://schemas.openxmlformats.org/package/2006/relationships"><Relationship Id="rId2" Type="http://schemas.microsoft.com/office/2007/relationships/slicer" Target="../slicers/slicer4.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DC46E-EF67-47C0-8BEF-6D2FFFC77580}">
  <dimension ref="A3:F22"/>
  <sheetViews>
    <sheetView workbookViewId="0">
      <selection activeCell="D11" sqref="D11"/>
    </sheetView>
  </sheetViews>
  <sheetFormatPr defaultRowHeight="10.199999999999999" x14ac:dyDescent="0.2"/>
  <cols>
    <col min="1" max="1" width="19" bestFit="1" customWidth="1"/>
    <col min="2" max="2" width="8" bestFit="1" customWidth="1"/>
    <col min="3" max="3" width="35.85546875" bestFit="1" customWidth="1"/>
    <col min="4" max="4" width="12" bestFit="1" customWidth="1"/>
    <col min="5" max="5" width="15.7109375" bestFit="1" customWidth="1"/>
    <col min="6" max="6" width="31" bestFit="1" customWidth="1"/>
  </cols>
  <sheetData>
    <row r="3" spans="1:6" x14ac:dyDescent="0.2">
      <c r="A3" s="45" t="s">
        <v>0</v>
      </c>
      <c r="B3" s="45" t="s">
        <v>1</v>
      </c>
      <c r="C3" t="s">
        <v>263</v>
      </c>
      <c r="D3" t="s">
        <v>251</v>
      </c>
      <c r="E3" t="s">
        <v>252</v>
      </c>
      <c r="F3" t="s">
        <v>253</v>
      </c>
    </row>
    <row r="4" spans="1:6" x14ac:dyDescent="0.2">
      <c r="A4" t="s">
        <v>2</v>
      </c>
      <c r="B4">
        <v>2000</v>
      </c>
      <c r="C4" s="46">
        <v>7.2439050000000025</v>
      </c>
      <c r="D4" s="46">
        <v>41.253998333333328</v>
      </c>
      <c r="E4" s="46">
        <v>0.75945396399999998</v>
      </c>
      <c r="F4" s="46">
        <v>5.1174506977999998</v>
      </c>
    </row>
    <row r="5" spans="1:6" x14ac:dyDescent="0.2">
      <c r="A5" t="s">
        <v>2</v>
      </c>
      <c r="B5">
        <v>2001</v>
      </c>
      <c r="C5" s="46">
        <v>7.5656137500000007</v>
      </c>
      <c r="D5" s="46">
        <v>65.705797050000001</v>
      </c>
      <c r="E5" s="46">
        <v>0.75945396399999998</v>
      </c>
      <c r="F5" s="46">
        <v>5.1174506977999998</v>
      </c>
    </row>
    <row r="6" spans="1:6" x14ac:dyDescent="0.2">
      <c r="A6" t="s">
        <v>2</v>
      </c>
      <c r="B6">
        <v>2002</v>
      </c>
      <c r="C6" s="46">
        <v>6.2921141666666669</v>
      </c>
      <c r="D6" s="46">
        <v>68.171213433333335</v>
      </c>
      <c r="E6" s="46">
        <v>0.75945396399999998</v>
      </c>
      <c r="F6" s="46">
        <v>5.1174506977999998</v>
      </c>
    </row>
    <row r="7" spans="1:6" x14ac:dyDescent="0.2">
      <c r="A7" t="s">
        <v>2</v>
      </c>
      <c r="B7">
        <v>2003</v>
      </c>
      <c r="C7" s="46">
        <v>6.841635833333334</v>
      </c>
      <c r="D7" s="46">
        <v>76.041528333333332</v>
      </c>
      <c r="E7" s="46">
        <v>0.75945396399999998</v>
      </c>
      <c r="F7" s="46">
        <v>5.1174506977999998</v>
      </c>
    </row>
    <row r="8" spans="1:6" x14ac:dyDescent="0.2">
      <c r="A8" t="s">
        <v>2</v>
      </c>
      <c r="B8">
        <v>2004</v>
      </c>
      <c r="C8" s="46">
        <v>5.857960416666665</v>
      </c>
      <c r="D8" s="46">
        <v>57.111748383333335</v>
      </c>
      <c r="E8" s="46">
        <v>0.75945396399999998</v>
      </c>
      <c r="F8" s="46">
        <v>5.1174506977999998</v>
      </c>
    </row>
    <row r="9" spans="1:6" x14ac:dyDescent="0.2">
      <c r="A9" t="s">
        <v>2</v>
      </c>
      <c r="B9">
        <v>2005</v>
      </c>
      <c r="C9" s="46">
        <v>4.7446866666666656</v>
      </c>
      <c r="D9" s="46">
        <v>65.815132933333331</v>
      </c>
      <c r="E9" s="46">
        <v>0.75945396399999998</v>
      </c>
      <c r="F9" s="46">
        <v>5.1174506977999998</v>
      </c>
    </row>
    <row r="10" spans="1:6" x14ac:dyDescent="0.2">
      <c r="A10" t="s">
        <v>2</v>
      </c>
      <c r="B10">
        <v>2006</v>
      </c>
      <c r="C10" s="46">
        <v>5.7911187499999999</v>
      </c>
      <c r="D10" s="46">
        <v>64.506772916666677</v>
      </c>
      <c r="E10" s="46">
        <v>0.75945396399999998</v>
      </c>
      <c r="F10" s="46">
        <v>5.1174506977999998</v>
      </c>
    </row>
    <row r="11" spans="1:6" x14ac:dyDescent="0.2">
      <c r="A11" t="s">
        <v>2</v>
      </c>
      <c r="B11">
        <v>2007</v>
      </c>
      <c r="C11" s="46">
        <v>5.9093579166666652</v>
      </c>
      <c r="D11" s="46">
        <v>52.027949166666666</v>
      </c>
      <c r="E11" s="46">
        <v>0.75945396399999998</v>
      </c>
      <c r="F11" s="46">
        <v>5.1174506977999998</v>
      </c>
    </row>
    <row r="12" spans="1:6" x14ac:dyDescent="0.2">
      <c r="A12" t="s">
        <v>2</v>
      </c>
      <c r="B12">
        <v>2008</v>
      </c>
      <c r="C12" s="46">
        <v>4.9093741666666668</v>
      </c>
      <c r="D12" s="46">
        <v>40.653409033333318</v>
      </c>
      <c r="E12" s="46">
        <v>0.75945396399999998</v>
      </c>
      <c r="F12" s="46">
        <v>5.1174506977999998</v>
      </c>
    </row>
    <row r="13" spans="1:6" x14ac:dyDescent="0.2">
      <c r="A13" t="s">
        <v>2</v>
      </c>
      <c r="B13">
        <v>2009</v>
      </c>
      <c r="C13" s="46">
        <v>3.9261937499999999</v>
      </c>
      <c r="D13" s="46">
        <v>39.956245850000002</v>
      </c>
      <c r="E13" s="46">
        <v>0.75945396399999998</v>
      </c>
      <c r="F13" s="46">
        <v>5.1174506977999998</v>
      </c>
    </row>
    <row r="14" spans="1:6" x14ac:dyDescent="0.2">
      <c r="A14" t="s">
        <v>2</v>
      </c>
      <c r="B14">
        <v>2010</v>
      </c>
      <c r="C14" s="46">
        <v>3.8472149999999998</v>
      </c>
      <c r="D14" s="46">
        <v>33.228223749999998</v>
      </c>
      <c r="E14" s="46">
        <v>0.75945396399999998</v>
      </c>
      <c r="F14" s="46">
        <v>5.1174506977999998</v>
      </c>
    </row>
    <row r="15" spans="1:6" x14ac:dyDescent="0.2">
      <c r="A15" t="s">
        <v>2</v>
      </c>
      <c r="B15">
        <v>2011</v>
      </c>
      <c r="C15" s="46">
        <v>4.6436991666666669</v>
      </c>
      <c r="D15" s="46">
        <v>26.524922033333326</v>
      </c>
      <c r="E15" s="46">
        <v>0.75945396399999998</v>
      </c>
      <c r="F15" s="46">
        <v>5.1174506977999998</v>
      </c>
    </row>
    <row r="16" spans="1:6" x14ac:dyDescent="0.2">
      <c r="A16" t="s">
        <v>2</v>
      </c>
      <c r="B16">
        <v>2012</v>
      </c>
      <c r="C16" s="46">
        <v>4.9137637500000002</v>
      </c>
      <c r="D16" s="46">
        <v>17.488239449999998</v>
      </c>
      <c r="E16" s="46">
        <v>0.75945396399999998</v>
      </c>
      <c r="F16" s="46">
        <v>5.1174506977999998</v>
      </c>
    </row>
    <row r="17" spans="1:6" x14ac:dyDescent="0.2">
      <c r="A17" t="s">
        <v>2</v>
      </c>
      <c r="B17">
        <v>2013</v>
      </c>
      <c r="C17" s="46">
        <v>3.5974256521739125</v>
      </c>
      <c r="D17" s="46">
        <v>18.20442893115942</v>
      </c>
      <c r="E17" s="46">
        <v>0.75945396399999998</v>
      </c>
      <c r="F17" s="46">
        <v>5.1174506977999998</v>
      </c>
    </row>
    <row r="18" spans="1:6" x14ac:dyDescent="0.2">
      <c r="A18" t="s">
        <v>2</v>
      </c>
      <c r="B18">
        <v>2014</v>
      </c>
      <c r="C18" s="46">
        <v>4.3119134782608697</v>
      </c>
      <c r="D18" s="46">
        <v>15.057300271739134</v>
      </c>
      <c r="E18" s="46">
        <v>0.75945396399999998</v>
      </c>
      <c r="F18" s="46">
        <v>5.1174506977999998</v>
      </c>
    </row>
    <row r="19" spans="1:6" x14ac:dyDescent="0.2">
      <c r="A19" t="s">
        <v>2</v>
      </c>
      <c r="B19">
        <v>2015</v>
      </c>
      <c r="C19" s="46">
        <v>2.6592786956521737</v>
      </c>
      <c r="D19" s="46">
        <v>18.826021304347833</v>
      </c>
      <c r="E19" s="46">
        <v>0.75945396399999998</v>
      </c>
      <c r="F19" s="46">
        <v>5.1174506977999998</v>
      </c>
    </row>
    <row r="20" spans="1:6" x14ac:dyDescent="0.2">
      <c r="A20" t="s">
        <v>2</v>
      </c>
      <c r="B20">
        <v>2016</v>
      </c>
      <c r="C20" s="46">
        <v>2.7207758333333332</v>
      </c>
      <c r="D20" s="46">
        <v>10.674757916666671</v>
      </c>
      <c r="E20" s="46">
        <v>0.75945396399999998</v>
      </c>
      <c r="F20" s="46">
        <v>5.1174506977999998</v>
      </c>
    </row>
    <row r="21" spans="1:6" x14ac:dyDescent="0.2">
      <c r="A21" t="s">
        <v>2</v>
      </c>
      <c r="B21">
        <v>2017</v>
      </c>
      <c r="C21" s="46">
        <v>3.5015673913043472</v>
      </c>
      <c r="D21" s="46">
        <v>9.1133838586956557</v>
      </c>
      <c r="E21" s="46">
        <v>0.75945396399999998</v>
      </c>
      <c r="F21" s="46">
        <v>5.1174506977999998</v>
      </c>
    </row>
    <row r="22" spans="1:6" x14ac:dyDescent="0.2">
      <c r="A22" t="s">
        <v>2</v>
      </c>
      <c r="B22">
        <v>2018</v>
      </c>
      <c r="C22" s="46">
        <v>2.7722704545454544</v>
      </c>
      <c r="D22" s="46">
        <v>9.4979469367588916</v>
      </c>
      <c r="E22" s="46">
        <v>0.75945396399999998</v>
      </c>
      <c r="F22" s="46">
        <v>5.1174506977999998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9"/>
  <sheetViews>
    <sheetView workbookViewId="0">
      <pane xSplit="1" ySplit="1" topLeftCell="B2" activePane="bottomRight" state="frozen"/>
      <selection pane="topRight" activeCell="E1" sqref="E1"/>
      <selection pane="bottomLeft" activeCell="A2" sqref="A2"/>
      <selection pane="bottomRight" activeCell="G16" sqref="G16"/>
    </sheetView>
  </sheetViews>
  <sheetFormatPr defaultRowHeight="10.199999999999999" x14ac:dyDescent="0.2"/>
  <sheetData>
    <row r="1" spans="1:11" ht="51" x14ac:dyDescent="0.2">
      <c r="A1" t="s">
        <v>48</v>
      </c>
      <c r="B1" s="2" t="s">
        <v>49</v>
      </c>
      <c r="C1" s="2" t="s">
        <v>50</v>
      </c>
      <c r="D1" s="2" t="s">
        <v>51</v>
      </c>
      <c r="E1" s="2" t="s">
        <v>52</v>
      </c>
      <c r="F1" s="2" t="s">
        <v>53</v>
      </c>
      <c r="G1" s="2" t="s">
        <v>54</v>
      </c>
      <c r="H1" s="2" t="s">
        <v>55</v>
      </c>
      <c r="I1" s="2" t="s">
        <v>56</v>
      </c>
      <c r="J1" s="2" t="s">
        <v>57</v>
      </c>
      <c r="K1" s="2" t="s">
        <v>58</v>
      </c>
    </row>
    <row r="2" spans="1:11" x14ac:dyDescent="0.2">
      <c r="A2" t="s">
        <v>2</v>
      </c>
      <c r="B2">
        <v>0.75945396399999998</v>
      </c>
      <c r="C2">
        <v>4.7937824500000001</v>
      </c>
      <c r="D2">
        <v>0.27296902000000001</v>
      </c>
      <c r="E2">
        <v>1.9724994570000001</v>
      </c>
      <c r="F2">
        <v>2.0004897439999998</v>
      </c>
      <c r="G2">
        <v>11.805959619999999</v>
      </c>
      <c r="H2">
        <v>8.3517597999999998E-2</v>
      </c>
      <c r="I2">
        <v>0.39835446699999999</v>
      </c>
      <c r="J2">
        <v>0.56367247399999998</v>
      </c>
      <c r="K2">
        <v>2.1726564019999999</v>
      </c>
    </row>
    <row r="3" spans="1:11" x14ac:dyDescent="0.2">
      <c r="A3" t="s">
        <v>3</v>
      </c>
      <c r="B3">
        <v>0.88118970200000002</v>
      </c>
      <c r="C3">
        <v>3.1557434240000002</v>
      </c>
      <c r="D3">
        <v>0.35235595800000002</v>
      </c>
      <c r="E3">
        <v>1.0711576650000001</v>
      </c>
      <c r="F3">
        <v>2.5447594649999998</v>
      </c>
      <c r="G3">
        <v>12.778025599999999</v>
      </c>
      <c r="H3">
        <v>0.119581786</v>
      </c>
      <c r="I3">
        <v>0.28884561199999997</v>
      </c>
      <c r="J3">
        <v>1.0397225560000001</v>
      </c>
      <c r="K3">
        <v>2.6207656959999999</v>
      </c>
    </row>
    <row r="4" spans="1:11" x14ac:dyDescent="0.2">
      <c r="A4" t="s">
        <v>4</v>
      </c>
      <c r="B4">
        <v>0.79948770400000002</v>
      </c>
      <c r="C4">
        <v>3.174297809</v>
      </c>
      <c r="D4">
        <v>0.38313420999999998</v>
      </c>
      <c r="E4">
        <v>1.1875459399999999</v>
      </c>
      <c r="F4">
        <v>2.3513931370000001</v>
      </c>
      <c r="G4">
        <v>10.49587605</v>
      </c>
      <c r="H4">
        <v>0.10450841499999999</v>
      </c>
      <c r="I4">
        <v>0.29260545900000001</v>
      </c>
      <c r="J4">
        <v>0.57496359100000005</v>
      </c>
      <c r="K4">
        <v>2.2788627809999999</v>
      </c>
    </row>
    <row r="5" spans="1:11" x14ac:dyDescent="0.2">
      <c r="A5" t="s">
        <v>5</v>
      </c>
      <c r="B5">
        <v>0.67050328299999995</v>
      </c>
      <c r="C5">
        <v>4.5183271429999996</v>
      </c>
      <c r="D5">
        <v>0.35432903199999999</v>
      </c>
      <c r="E5">
        <v>1.0773465499999999</v>
      </c>
      <c r="F5">
        <v>1.611547565</v>
      </c>
      <c r="G5">
        <v>13.32853079</v>
      </c>
      <c r="H5">
        <v>8.1976704999999997E-2</v>
      </c>
      <c r="I5">
        <v>0.37582228899999998</v>
      </c>
      <c r="J5">
        <v>0.63134084700000004</v>
      </c>
      <c r="K5">
        <v>3.2946016669999998</v>
      </c>
    </row>
    <row r="6" spans="1:11" x14ac:dyDescent="0.2">
      <c r="A6" t="s">
        <v>47</v>
      </c>
      <c r="B6">
        <v>0.39476609299999998</v>
      </c>
      <c r="C6">
        <v>4.8210020470000003</v>
      </c>
      <c r="D6">
        <v>0.25932861299999999</v>
      </c>
      <c r="E6">
        <v>1.4100622359999999</v>
      </c>
      <c r="F6">
        <v>1.0268224779999999</v>
      </c>
      <c r="G6">
        <v>14.818695829999999</v>
      </c>
      <c r="H6">
        <v>5.8912331999999998E-2</v>
      </c>
      <c r="I6">
        <v>0.44427395600000003</v>
      </c>
      <c r="J6">
        <v>0.377295506</v>
      </c>
      <c r="K6">
        <v>2.0123989870000001</v>
      </c>
    </row>
    <row r="7" spans="1:11" x14ac:dyDescent="0.2">
      <c r="A7" t="s">
        <v>7</v>
      </c>
      <c r="B7">
        <v>0.83994459200000005</v>
      </c>
      <c r="C7">
        <v>4.0467821300000004</v>
      </c>
      <c r="D7">
        <v>0.32516239000000002</v>
      </c>
      <c r="E7">
        <v>1.7126003750000001</v>
      </c>
      <c r="F7">
        <v>2.245682881</v>
      </c>
      <c r="G7">
        <v>11.641102760000001</v>
      </c>
      <c r="H7">
        <v>0.12446486700000001</v>
      </c>
      <c r="I7">
        <v>0.35535837999999997</v>
      </c>
      <c r="J7">
        <v>0.75137346599999999</v>
      </c>
      <c r="K7">
        <v>2.3471940920000001</v>
      </c>
    </row>
    <row r="8" spans="1:11" x14ac:dyDescent="0.2">
      <c r="A8" t="s">
        <v>8</v>
      </c>
      <c r="B8">
        <v>0.55701224699999996</v>
      </c>
      <c r="C8">
        <v>3.5742829569999999</v>
      </c>
      <c r="D8">
        <v>0.553695147</v>
      </c>
      <c r="E8">
        <v>0.61176224199999996</v>
      </c>
      <c r="F8">
        <v>1.6363218589999999</v>
      </c>
      <c r="G8">
        <v>13.701049790000001</v>
      </c>
      <c r="H8">
        <v>8.3782336999999998E-2</v>
      </c>
      <c r="I8">
        <v>0.34359773199999999</v>
      </c>
      <c r="J8">
        <v>0.71778663899999995</v>
      </c>
      <c r="K8">
        <v>3.020312331</v>
      </c>
    </row>
    <row r="9" spans="1:11" x14ac:dyDescent="0.2">
      <c r="A9" t="s">
        <v>9</v>
      </c>
      <c r="B9">
        <v>0.81287643099999995</v>
      </c>
      <c r="C9">
        <v>3.183744178</v>
      </c>
      <c r="D9">
        <v>0.46887526499999999</v>
      </c>
      <c r="E9">
        <v>1.1060403160000001</v>
      </c>
      <c r="F9">
        <v>2.0729415449999999</v>
      </c>
      <c r="G9">
        <v>11.48001723</v>
      </c>
      <c r="H9">
        <v>9.6209095999999994E-2</v>
      </c>
      <c r="I9">
        <v>0.293545161</v>
      </c>
      <c r="J9">
        <v>0.83206319500000003</v>
      </c>
      <c r="K9">
        <v>2.75466181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175"/>
  <sheetViews>
    <sheetView workbookViewId="0">
      <pane xSplit="1" ySplit="3" topLeftCell="B4" activePane="bottomRight" state="frozen"/>
      <selection pane="topRight" activeCell="E1" sqref="E1"/>
      <selection pane="bottomLeft" activeCell="A2" sqref="A2"/>
      <selection pane="bottomRight" activeCell="B5" sqref="B5"/>
    </sheetView>
  </sheetViews>
  <sheetFormatPr defaultRowHeight="10.199999999999999" x14ac:dyDescent="0.2"/>
  <cols>
    <col min="1" max="1" width="8.28515625" customWidth="1"/>
    <col min="2" max="2" width="28.42578125" bestFit="1" customWidth="1"/>
    <col min="3" max="3" width="28.42578125" customWidth="1"/>
    <col min="4" max="4" width="28" bestFit="1" customWidth="1"/>
    <col min="5" max="5" width="28" customWidth="1"/>
    <col min="6" max="6" width="19.140625" bestFit="1" customWidth="1"/>
    <col min="7" max="7" width="19.140625" customWidth="1"/>
    <col min="8" max="9" width="20" customWidth="1"/>
    <col min="10" max="10" width="18.7109375" bestFit="1" customWidth="1"/>
    <col min="11" max="11" width="21.85546875" customWidth="1"/>
  </cols>
  <sheetData>
    <row r="1" spans="1:31" ht="40.799999999999997" x14ac:dyDescent="0.2">
      <c r="B1">
        <v>10</v>
      </c>
      <c r="C1" s="1">
        <v>90</v>
      </c>
      <c r="D1">
        <v>10</v>
      </c>
      <c r="E1" s="1">
        <v>90</v>
      </c>
      <c r="F1">
        <v>10</v>
      </c>
      <c r="G1" s="1">
        <v>90</v>
      </c>
      <c r="H1">
        <v>10</v>
      </c>
      <c r="I1" s="1">
        <v>90</v>
      </c>
      <c r="J1">
        <v>10</v>
      </c>
      <c r="K1" s="1">
        <v>90</v>
      </c>
      <c r="N1" s="2" t="s">
        <v>48</v>
      </c>
      <c r="O1" s="2" t="s">
        <v>59</v>
      </c>
      <c r="P1" s="2" t="s">
        <v>60</v>
      </c>
      <c r="Q1" s="2" t="s">
        <v>61</v>
      </c>
      <c r="R1" s="2" t="s">
        <v>62</v>
      </c>
      <c r="S1" s="2" t="s">
        <v>63</v>
      </c>
      <c r="T1" s="2" t="s">
        <v>64</v>
      </c>
      <c r="U1" s="2" t="s">
        <v>65</v>
      </c>
      <c r="V1" s="2" t="s">
        <v>66</v>
      </c>
      <c r="W1" s="2" t="s">
        <v>67</v>
      </c>
      <c r="X1" s="2" t="s">
        <v>68</v>
      </c>
      <c r="Y1" s="2" t="s">
        <v>69</v>
      </c>
      <c r="Z1" s="2" t="s">
        <v>70</v>
      </c>
      <c r="AA1" s="2" t="s">
        <v>71</v>
      </c>
      <c r="AB1" s="2" t="s">
        <v>72</v>
      </c>
      <c r="AC1" s="2" t="s">
        <v>73</v>
      </c>
      <c r="AD1" s="2" t="s">
        <v>74</v>
      </c>
      <c r="AE1" s="2" t="s">
        <v>75</v>
      </c>
    </row>
    <row r="2" spans="1:31" x14ac:dyDescent="0.2">
      <c r="B2" t="s">
        <v>37</v>
      </c>
      <c r="C2" s="26" t="s">
        <v>60</v>
      </c>
      <c r="D2" s="2" t="s">
        <v>61</v>
      </c>
      <c r="E2" s="1" t="s">
        <v>38</v>
      </c>
      <c r="F2" t="s">
        <v>39</v>
      </c>
      <c r="G2" s="1" t="s">
        <v>62</v>
      </c>
      <c r="H2" t="s">
        <v>40</v>
      </c>
      <c r="I2" s="1" t="s">
        <v>63</v>
      </c>
      <c r="J2" t="s">
        <v>41</v>
      </c>
      <c r="K2" s="1" t="s">
        <v>65</v>
      </c>
      <c r="M2">
        <v>1</v>
      </c>
      <c r="N2" t="s">
        <v>2</v>
      </c>
      <c r="O2">
        <v>15</v>
      </c>
      <c r="P2">
        <v>5.1174506977999998</v>
      </c>
      <c r="Q2">
        <v>1.6277000623</v>
      </c>
      <c r="R2">
        <v>5.6360281325999999</v>
      </c>
      <c r="S2">
        <v>0.33795277109999999</v>
      </c>
      <c r="T2">
        <v>0.2956227796</v>
      </c>
      <c r="U2">
        <v>1.3767772226999999</v>
      </c>
      <c r="V2">
        <v>0.77291408530000005</v>
      </c>
      <c r="W2">
        <v>12</v>
      </c>
      <c r="X2">
        <v>1.6565427868</v>
      </c>
      <c r="Y2">
        <v>0.56968390660000001</v>
      </c>
      <c r="Z2">
        <v>3.4424886299999999E-2</v>
      </c>
      <c r="AA2">
        <v>0.1524370253</v>
      </c>
      <c r="AB2">
        <v>27.164445750999999</v>
      </c>
      <c r="AC2">
        <v>29.577534356000001</v>
      </c>
      <c r="AD2">
        <v>9.7684226659999993</v>
      </c>
      <c r="AE2">
        <v>10.387492461000001</v>
      </c>
    </row>
    <row r="3" spans="1:31" x14ac:dyDescent="0.2">
      <c r="A3" t="s">
        <v>20</v>
      </c>
      <c r="B3" t="s">
        <v>22</v>
      </c>
      <c r="C3" s="1" t="s">
        <v>241</v>
      </c>
      <c r="D3" t="s">
        <v>21</v>
      </c>
      <c r="E3" s="1" t="s">
        <v>241</v>
      </c>
      <c r="F3" t="s">
        <v>25</v>
      </c>
      <c r="G3" s="1" t="s">
        <v>248</v>
      </c>
      <c r="H3" t="s">
        <v>23</v>
      </c>
      <c r="I3" s="1" t="s">
        <v>248</v>
      </c>
      <c r="J3" t="s">
        <v>24</v>
      </c>
      <c r="K3" s="1" t="s">
        <v>248</v>
      </c>
      <c r="M3">
        <v>2</v>
      </c>
      <c r="N3" t="s">
        <v>3</v>
      </c>
      <c r="O3">
        <v>14</v>
      </c>
      <c r="P3">
        <v>3.8942565090999999</v>
      </c>
      <c r="Q3">
        <v>1.2362290617</v>
      </c>
      <c r="R3">
        <v>7.6682448724999999</v>
      </c>
      <c r="S3">
        <v>0.27151938860000002</v>
      </c>
      <c r="T3">
        <v>0.55119216289999995</v>
      </c>
      <c r="U3">
        <v>1.6738069779</v>
      </c>
      <c r="V3">
        <v>0.64735048660000005</v>
      </c>
      <c r="W3">
        <v>12</v>
      </c>
      <c r="X3">
        <v>1.4028263387</v>
      </c>
      <c r="Y3">
        <v>0.45887487269999999</v>
      </c>
      <c r="Z3">
        <v>3.1848938899999998E-2</v>
      </c>
      <c r="AA3">
        <v>0.62454839699999998</v>
      </c>
      <c r="AB3">
        <v>27.942599459</v>
      </c>
      <c r="AC3">
        <v>30.460698007000001</v>
      </c>
      <c r="AD3">
        <v>10.109032327</v>
      </c>
      <c r="AE3">
        <v>10.693914161</v>
      </c>
    </row>
    <row r="4" spans="1:31" x14ac:dyDescent="0.2">
      <c r="A4" t="s">
        <v>2</v>
      </c>
      <c r="B4" s="3">
        <v>0.75945396399999998</v>
      </c>
      <c r="C4" s="1">
        <f>P2</f>
        <v>5.1174506977999998</v>
      </c>
      <c r="D4" s="3">
        <v>0.27296902000000001</v>
      </c>
      <c r="E4" s="1">
        <f>Q2</f>
        <v>1.6277000623</v>
      </c>
      <c r="F4" s="3">
        <v>2.0004897439999998</v>
      </c>
      <c r="G4" s="1">
        <f>R2+X2</f>
        <v>7.2925709194000001</v>
      </c>
      <c r="H4" s="3">
        <v>8.3517597999999998E-2</v>
      </c>
      <c r="I4" s="1">
        <f>S2+Y2</f>
        <v>0.90763667770000001</v>
      </c>
      <c r="J4" s="3">
        <v>0.56367247399999998</v>
      </c>
      <c r="K4" s="1">
        <f>U2+AA2</f>
        <v>1.5292142479999999</v>
      </c>
      <c r="M4">
        <v>3</v>
      </c>
      <c r="N4" t="s">
        <v>4</v>
      </c>
      <c r="O4">
        <v>15</v>
      </c>
      <c r="P4">
        <v>4.5297771698</v>
      </c>
      <c r="Q4">
        <v>0.5180279794</v>
      </c>
      <c r="R4">
        <v>6.4246805131000002</v>
      </c>
      <c r="S4">
        <v>0.24080542760000001</v>
      </c>
      <c r="T4">
        <v>0.54888886140000004</v>
      </c>
      <c r="U4">
        <v>1.3163522990000001</v>
      </c>
      <c r="V4">
        <v>0.1054386613</v>
      </c>
      <c r="W4">
        <v>10</v>
      </c>
      <c r="X4">
        <v>1.0187169184</v>
      </c>
      <c r="Y4">
        <v>0.30888321810000002</v>
      </c>
      <c r="Z4">
        <v>2.66163154E-2</v>
      </c>
      <c r="AA4">
        <v>0.1035249504</v>
      </c>
      <c r="AB4">
        <v>23.683970911999999</v>
      </c>
      <c r="AC4">
        <v>25.141712313999999</v>
      </c>
      <c r="AD4">
        <v>8.4715956553999998</v>
      </c>
      <c r="AE4">
        <v>8.9243680006999995</v>
      </c>
    </row>
    <row r="5" spans="1:31" x14ac:dyDescent="0.2">
      <c r="A5" t="s">
        <v>3</v>
      </c>
      <c r="B5" s="3">
        <v>0.88118970200000002</v>
      </c>
      <c r="C5" s="1">
        <f t="shared" ref="C5:C11" si="0">P3</f>
        <v>3.8942565090999999</v>
      </c>
      <c r="D5" s="3">
        <v>0.35235595800000002</v>
      </c>
      <c r="E5" s="1">
        <f t="shared" ref="E5:E11" si="1">Q3</f>
        <v>1.2362290617</v>
      </c>
      <c r="F5" s="3">
        <v>2.5447594649999998</v>
      </c>
      <c r="G5" s="1">
        <f t="shared" ref="G5:G11" si="2">R3+X3</f>
        <v>9.0710712111999996</v>
      </c>
      <c r="H5" s="3">
        <v>0.119581786</v>
      </c>
      <c r="I5" s="1">
        <f t="shared" ref="I5:I11" si="3">S3+Y3</f>
        <v>0.73039426130000007</v>
      </c>
      <c r="J5" s="3">
        <v>1.0397225560000001</v>
      </c>
      <c r="K5" s="1">
        <f t="shared" ref="K5:K11" si="4">U3+AA3</f>
        <v>2.2983553748999999</v>
      </c>
      <c r="M5">
        <v>4</v>
      </c>
      <c r="N5" t="s">
        <v>5</v>
      </c>
      <c r="O5">
        <v>12</v>
      </c>
      <c r="P5">
        <v>4.7632906861000004</v>
      </c>
      <c r="Q5">
        <v>1.0910426001</v>
      </c>
      <c r="R5">
        <v>6.3521269478000004</v>
      </c>
      <c r="S5">
        <v>0.3246300064</v>
      </c>
      <c r="T5">
        <v>0.2873868544</v>
      </c>
      <c r="U5">
        <v>1.7437227495000001</v>
      </c>
      <c r="V5">
        <v>0.1250073082</v>
      </c>
      <c r="W5">
        <v>11</v>
      </c>
      <c r="X5">
        <v>1.5991560675000001</v>
      </c>
      <c r="Y5">
        <v>0.43679381140000001</v>
      </c>
      <c r="Z5">
        <v>4.94536265E-2</v>
      </c>
      <c r="AA5">
        <v>0.32516642950000002</v>
      </c>
      <c r="AB5">
        <v>25.687207152999999</v>
      </c>
      <c r="AC5">
        <v>28.097777087000001</v>
      </c>
      <c r="AD5">
        <v>9.1620215397999996</v>
      </c>
      <c r="AE5">
        <v>9.7788088397999999</v>
      </c>
    </row>
    <row r="6" spans="1:31" x14ac:dyDescent="0.2">
      <c r="A6" t="s">
        <v>4</v>
      </c>
      <c r="B6" s="3">
        <v>0.79948770400000002</v>
      </c>
      <c r="C6" s="1">
        <f t="shared" si="0"/>
        <v>4.5297771698</v>
      </c>
      <c r="D6" s="3">
        <v>0.38313420999999998</v>
      </c>
      <c r="E6" s="1">
        <f t="shared" si="1"/>
        <v>0.5180279794</v>
      </c>
      <c r="F6" s="3">
        <v>2.3513931370000001</v>
      </c>
      <c r="G6" s="1">
        <f t="shared" si="2"/>
        <v>7.4433974315000002</v>
      </c>
      <c r="H6" s="3">
        <v>0.10450841499999999</v>
      </c>
      <c r="I6" s="1">
        <f t="shared" si="3"/>
        <v>0.54968864570000009</v>
      </c>
      <c r="J6" s="3">
        <v>0.57496359100000005</v>
      </c>
      <c r="K6" s="1">
        <f t="shared" si="4"/>
        <v>1.4198772494</v>
      </c>
      <c r="M6">
        <v>5</v>
      </c>
      <c r="N6" t="s">
        <v>47</v>
      </c>
      <c r="O6">
        <v>14</v>
      </c>
      <c r="P6">
        <v>5.0788696371000004</v>
      </c>
      <c r="Q6">
        <v>1.5029034407999999</v>
      </c>
      <c r="R6">
        <v>6.2665009185000002</v>
      </c>
      <c r="S6">
        <v>0.35845587239999999</v>
      </c>
      <c r="T6">
        <v>0.37178866770000002</v>
      </c>
      <c r="U6">
        <v>1.3848877227</v>
      </c>
      <c r="V6">
        <v>0.16964399690000001</v>
      </c>
      <c r="W6">
        <v>11</v>
      </c>
      <c r="X6">
        <v>2.0889626036000002</v>
      </c>
      <c r="Y6">
        <v>0.71623057879999996</v>
      </c>
      <c r="Z6">
        <v>5.7255626499999997E-2</v>
      </c>
      <c r="AA6">
        <v>0.27898822299999998</v>
      </c>
      <c r="AB6">
        <v>26.133050256000001</v>
      </c>
      <c r="AC6">
        <v>29.274487288</v>
      </c>
      <c r="AD6">
        <v>9.3950423725000007</v>
      </c>
      <c r="AE6">
        <v>10.233218378</v>
      </c>
    </row>
    <row r="7" spans="1:31" x14ac:dyDescent="0.2">
      <c r="A7" t="s">
        <v>5</v>
      </c>
      <c r="B7" s="3">
        <v>0.67050328299999995</v>
      </c>
      <c r="C7" s="1">
        <f t="shared" si="0"/>
        <v>4.7632906861000004</v>
      </c>
      <c r="D7" s="3">
        <v>0.35432903199999999</v>
      </c>
      <c r="E7" s="1">
        <f t="shared" si="1"/>
        <v>1.0910426001</v>
      </c>
      <c r="F7" s="3">
        <v>1.611547565</v>
      </c>
      <c r="G7" s="1">
        <f t="shared" si="2"/>
        <v>7.9512830153000005</v>
      </c>
      <c r="H7" s="3">
        <v>8.1976704999999997E-2</v>
      </c>
      <c r="I7" s="1">
        <f t="shared" si="3"/>
        <v>0.76142381780000001</v>
      </c>
      <c r="J7" s="3">
        <v>0.63134084700000004</v>
      </c>
      <c r="K7" s="1">
        <f t="shared" si="4"/>
        <v>2.0688891790000001</v>
      </c>
      <c r="M7">
        <v>6</v>
      </c>
      <c r="N7" t="s">
        <v>7</v>
      </c>
      <c r="O7">
        <v>15</v>
      </c>
      <c r="P7">
        <v>4.5532568150000001</v>
      </c>
      <c r="Q7">
        <v>1.3701337703000001</v>
      </c>
      <c r="R7">
        <v>5.9657007274999998</v>
      </c>
      <c r="S7">
        <v>0.2973069472</v>
      </c>
      <c r="T7">
        <v>0.25402292160000001</v>
      </c>
      <c r="U7">
        <v>1.3099200803</v>
      </c>
      <c r="V7">
        <v>0.63481983769999994</v>
      </c>
      <c r="W7">
        <v>12</v>
      </c>
      <c r="X7">
        <v>1.3175560848000001</v>
      </c>
      <c r="Y7">
        <v>0.38893295010000001</v>
      </c>
      <c r="Z7">
        <v>2.5895229499999999E-2</v>
      </c>
      <c r="AA7">
        <v>0.1756048348</v>
      </c>
      <c r="AB7">
        <v>26.385161100000001</v>
      </c>
      <c r="AC7">
        <v>28.293150198999999</v>
      </c>
      <c r="AD7">
        <v>9.4808733727999996</v>
      </c>
      <c r="AE7">
        <v>9.9690336895999998</v>
      </c>
    </row>
    <row r="8" spans="1:31" x14ac:dyDescent="0.2">
      <c r="A8" t="s">
        <v>6</v>
      </c>
      <c r="B8" s="3">
        <v>0.39476609299999998</v>
      </c>
      <c r="C8" s="1">
        <f t="shared" si="0"/>
        <v>5.0788696371000004</v>
      </c>
      <c r="D8" s="3">
        <v>0.25932861299999999</v>
      </c>
      <c r="E8" s="1">
        <f t="shared" si="1"/>
        <v>1.5029034407999999</v>
      </c>
      <c r="F8" s="3">
        <v>1.0268224779999999</v>
      </c>
      <c r="G8" s="1">
        <f t="shared" si="2"/>
        <v>8.3554635221000009</v>
      </c>
      <c r="H8" s="3">
        <v>5.8912331999999998E-2</v>
      </c>
      <c r="I8" s="1">
        <f t="shared" si="3"/>
        <v>1.0746864511999998</v>
      </c>
      <c r="J8" s="3">
        <v>0.377295506</v>
      </c>
      <c r="K8" s="1">
        <f t="shared" si="4"/>
        <v>1.6638759457000001</v>
      </c>
      <c r="M8">
        <v>7</v>
      </c>
      <c r="N8" t="s">
        <v>8</v>
      </c>
      <c r="O8">
        <v>15</v>
      </c>
      <c r="P8">
        <v>4.3315934876000002</v>
      </c>
      <c r="Q8">
        <v>0.76591637570000004</v>
      </c>
      <c r="R8">
        <v>7.1543252446999999</v>
      </c>
      <c r="S8">
        <v>0.27472379810000003</v>
      </c>
      <c r="T8">
        <v>0.48923655030000002</v>
      </c>
      <c r="U8">
        <v>1.8252655862</v>
      </c>
      <c r="V8">
        <v>0.19839144340000001</v>
      </c>
      <c r="W8">
        <v>10</v>
      </c>
      <c r="X8">
        <v>1.2562115974000001</v>
      </c>
      <c r="Y8">
        <v>0.39175305840000002</v>
      </c>
      <c r="Z8">
        <v>4.1227979200000001E-2</v>
      </c>
      <c r="AA8">
        <v>0.14933831489999999</v>
      </c>
      <c r="AB8">
        <v>25.039452485999998</v>
      </c>
      <c r="AC8">
        <v>26.877983436000001</v>
      </c>
      <c r="AD8">
        <v>9.0017877937000002</v>
      </c>
      <c r="AE8">
        <v>9.5203448721000008</v>
      </c>
    </row>
    <row r="9" spans="1:31" x14ac:dyDescent="0.2">
      <c r="A9" t="s">
        <v>7</v>
      </c>
      <c r="B9" s="3">
        <v>0.83994459200000005</v>
      </c>
      <c r="C9" s="1">
        <f t="shared" si="0"/>
        <v>4.5532568150000001</v>
      </c>
      <c r="D9" s="3">
        <v>0.32516239000000002</v>
      </c>
      <c r="E9" s="1">
        <f t="shared" si="1"/>
        <v>1.3701337703000001</v>
      </c>
      <c r="F9" s="3">
        <v>2.245682881</v>
      </c>
      <c r="G9" s="1">
        <f t="shared" si="2"/>
        <v>7.2832568122999994</v>
      </c>
      <c r="H9" s="3">
        <v>0.12446486700000001</v>
      </c>
      <c r="I9" s="1">
        <f t="shared" si="3"/>
        <v>0.68623989730000001</v>
      </c>
      <c r="J9" s="3">
        <v>0.75137346599999999</v>
      </c>
      <c r="K9" s="1">
        <f t="shared" si="4"/>
        <v>1.4855249151000001</v>
      </c>
      <c r="M9">
        <v>8</v>
      </c>
      <c r="N9" t="s">
        <v>9</v>
      </c>
      <c r="O9">
        <v>14</v>
      </c>
      <c r="P9">
        <v>3.7839251858999998</v>
      </c>
      <c r="Q9">
        <v>0.69015518639999995</v>
      </c>
      <c r="R9">
        <v>6.7212266878999998</v>
      </c>
      <c r="S9">
        <v>0.23820178619999999</v>
      </c>
      <c r="T9">
        <v>0.49069676130000001</v>
      </c>
      <c r="U9">
        <v>1.9211020541999999</v>
      </c>
      <c r="V9">
        <v>0.21347880529999999</v>
      </c>
      <c r="W9">
        <v>11</v>
      </c>
      <c r="X9">
        <v>0.66766613070000003</v>
      </c>
      <c r="Y9">
        <v>0.20563637339999999</v>
      </c>
      <c r="Z9">
        <v>9.5046935700000001E-2</v>
      </c>
      <c r="AA9">
        <v>0.38286056219999998</v>
      </c>
      <c r="AB9">
        <v>25.058786467000001</v>
      </c>
      <c r="AC9">
        <v>26.409996468999999</v>
      </c>
      <c r="AD9">
        <v>9.0700199656000002</v>
      </c>
      <c r="AE9">
        <v>9.4842666107000007</v>
      </c>
    </row>
    <row r="10" spans="1:31" x14ac:dyDescent="0.2">
      <c r="A10" t="s">
        <v>8</v>
      </c>
      <c r="B10" s="3">
        <v>0.55701224699999996</v>
      </c>
      <c r="C10" s="1">
        <f t="shared" si="0"/>
        <v>4.3315934876000002</v>
      </c>
      <c r="D10" s="3">
        <v>0.553695147</v>
      </c>
      <c r="E10" s="1">
        <f t="shared" si="1"/>
        <v>0.76591637570000004</v>
      </c>
      <c r="F10" s="3">
        <v>1.6363218589999999</v>
      </c>
      <c r="G10" s="1">
        <f t="shared" si="2"/>
        <v>8.4105368421000009</v>
      </c>
      <c r="H10" s="3">
        <v>8.3782336999999998E-2</v>
      </c>
      <c r="I10" s="1">
        <f t="shared" si="3"/>
        <v>0.6664768565000001</v>
      </c>
      <c r="J10" s="3">
        <v>0.71778663899999995</v>
      </c>
      <c r="K10" s="1">
        <f t="shared" si="4"/>
        <v>1.9746039011000001</v>
      </c>
      <c r="N10" t="s">
        <v>76</v>
      </c>
      <c r="O10">
        <v>8</v>
      </c>
      <c r="P10">
        <v>4.7220320675999998</v>
      </c>
      <c r="Q10">
        <v>0.82506447520000004</v>
      </c>
      <c r="R10">
        <v>7.4747621664999997</v>
      </c>
      <c r="S10">
        <v>0.27135719419999998</v>
      </c>
      <c r="T10">
        <v>0.55291101009999999</v>
      </c>
      <c r="U10">
        <v>1.7973545931999999</v>
      </c>
      <c r="V10">
        <v>0.1578382499</v>
      </c>
      <c r="W10">
        <v>11</v>
      </c>
      <c r="X10">
        <v>1.7668637469999999</v>
      </c>
      <c r="Y10">
        <v>0.67802779980000005</v>
      </c>
      <c r="Z10">
        <v>4.8883168599999999E-2</v>
      </c>
      <c r="AA10">
        <v>0.2140127322</v>
      </c>
      <c r="AB10">
        <v>26.801319757000002</v>
      </c>
      <c r="AC10">
        <v>29.509107203999999</v>
      </c>
      <c r="AD10">
        <v>9.6992881680000007</v>
      </c>
      <c r="AE10">
        <v>10.421339456</v>
      </c>
    </row>
    <row r="11" spans="1:31" x14ac:dyDescent="0.2">
      <c r="A11" t="s">
        <v>9</v>
      </c>
      <c r="B11" s="3">
        <v>0.81287643099999995</v>
      </c>
      <c r="C11" s="1">
        <f t="shared" si="0"/>
        <v>3.7839251858999998</v>
      </c>
      <c r="D11" s="3">
        <v>0.46887526499999999</v>
      </c>
      <c r="E11" s="1">
        <f t="shared" si="1"/>
        <v>0.69015518639999995</v>
      </c>
      <c r="F11" s="3">
        <v>2.0729415449999999</v>
      </c>
      <c r="G11" s="1">
        <f t="shared" si="2"/>
        <v>7.3888928185999996</v>
      </c>
      <c r="H11" s="3">
        <v>9.6209095999999994E-2</v>
      </c>
      <c r="I11" s="1">
        <f t="shared" si="3"/>
        <v>0.44383815959999995</v>
      </c>
      <c r="J11" s="3">
        <v>0.83206319500000003</v>
      </c>
      <c r="K11" s="1">
        <f t="shared" si="4"/>
        <v>2.3039626163999998</v>
      </c>
      <c r="N11" t="s">
        <v>77</v>
      </c>
      <c r="O11">
        <v>13</v>
      </c>
      <c r="P11">
        <v>1.0902332612000001</v>
      </c>
      <c r="Q11">
        <v>1.2552336397999999</v>
      </c>
      <c r="R11">
        <v>2.2782008321</v>
      </c>
      <c r="S11">
        <v>0.26923652879999999</v>
      </c>
      <c r="T11">
        <v>0.52777224050000004</v>
      </c>
      <c r="U11">
        <v>2.1911856704999999</v>
      </c>
      <c r="V11">
        <v>1.0917517333</v>
      </c>
      <c r="W11">
        <v>11</v>
      </c>
      <c r="X11">
        <v>1.2045822214999999</v>
      </c>
      <c r="Y11">
        <v>0.63923970149999998</v>
      </c>
      <c r="Z11">
        <v>2.4461382399999999E-2</v>
      </c>
      <c r="AA11">
        <v>0.2185412068</v>
      </c>
      <c r="AB11">
        <v>19.703613906000001</v>
      </c>
      <c r="AC11">
        <v>21.790438418000001</v>
      </c>
      <c r="AD11">
        <v>6.7203109236999996</v>
      </c>
      <c r="AE11">
        <v>7.6288566585000002</v>
      </c>
    </row>
    <row r="12" spans="1:31" x14ac:dyDescent="0.2">
      <c r="N12" t="s">
        <v>78</v>
      </c>
      <c r="O12">
        <v>9</v>
      </c>
      <c r="P12">
        <v>3.8250656423999998</v>
      </c>
      <c r="Q12">
        <v>1.2034233486999999</v>
      </c>
      <c r="R12">
        <v>7.4266608066000002</v>
      </c>
      <c r="S12">
        <v>0.26501773220000002</v>
      </c>
      <c r="T12">
        <v>0.62554546229999997</v>
      </c>
      <c r="U12">
        <v>1.9385558964</v>
      </c>
      <c r="V12">
        <v>0.73276514400000003</v>
      </c>
      <c r="W12">
        <v>11</v>
      </c>
      <c r="X12">
        <v>1.0910751081000001</v>
      </c>
      <c r="Y12">
        <v>0.35581517810000002</v>
      </c>
      <c r="Z12">
        <v>5.1275052000000002E-2</v>
      </c>
      <c r="AA12">
        <v>0.10010405529999999</v>
      </c>
      <c r="AB12">
        <v>27.017034033000002</v>
      </c>
      <c r="AC12">
        <v>28.615303426000001</v>
      </c>
      <c r="AD12">
        <v>9.7804753124000001</v>
      </c>
      <c r="AE12">
        <v>10.208222471999999</v>
      </c>
    </row>
    <row r="13" spans="1:31" x14ac:dyDescent="0.2">
      <c r="N13" t="s">
        <v>79</v>
      </c>
      <c r="O13">
        <v>15</v>
      </c>
      <c r="P13">
        <v>1.5373191047000001</v>
      </c>
      <c r="Q13">
        <v>1.8469984828999999</v>
      </c>
      <c r="R13">
        <v>1.7703671955</v>
      </c>
      <c r="S13">
        <v>0.25732826549999999</v>
      </c>
      <c r="T13">
        <v>0.45456648849999998</v>
      </c>
      <c r="U13">
        <v>1.3166037718000001</v>
      </c>
      <c r="V13">
        <v>5.5265423000000001E-2</v>
      </c>
      <c r="W13">
        <v>11</v>
      </c>
      <c r="X13">
        <v>0.26512495069999997</v>
      </c>
      <c r="Y13">
        <v>7.1526265199999994E-2</v>
      </c>
      <c r="Z13">
        <v>1.3474961800000001E-2</v>
      </c>
      <c r="AA13">
        <v>9.3417961499999994E-2</v>
      </c>
      <c r="AB13">
        <v>18.238448731999998</v>
      </c>
      <c r="AC13">
        <v>18.681992870999999</v>
      </c>
      <c r="AD13">
        <v>5.9100831227999997</v>
      </c>
      <c r="AE13">
        <v>6.0885169665000003</v>
      </c>
    </row>
    <row r="14" spans="1:31" x14ac:dyDescent="0.2">
      <c r="N14" t="s">
        <v>80</v>
      </c>
      <c r="O14">
        <v>6</v>
      </c>
      <c r="P14">
        <v>1.9880663468999999</v>
      </c>
      <c r="Q14">
        <v>2.7048963754000002</v>
      </c>
      <c r="R14">
        <v>2.6741885446000002</v>
      </c>
      <c r="S14">
        <v>0.36262702819999998</v>
      </c>
      <c r="T14">
        <v>0.27280552429999999</v>
      </c>
      <c r="U14">
        <v>1.4033442969000001</v>
      </c>
      <c r="V14">
        <v>0.1683675718</v>
      </c>
      <c r="W14">
        <v>10</v>
      </c>
      <c r="X14">
        <v>0.58746991209999999</v>
      </c>
      <c r="Y14">
        <v>0.14145020550000001</v>
      </c>
      <c r="Z14">
        <v>2.4591213300000001E-2</v>
      </c>
      <c r="AA14">
        <v>0.12305225309999999</v>
      </c>
      <c r="AB14">
        <v>19.574295687999999</v>
      </c>
      <c r="AC14">
        <v>20.450859271999999</v>
      </c>
      <c r="AD14">
        <v>6.4044607873999997</v>
      </c>
      <c r="AE14">
        <v>6.7292395375999998</v>
      </c>
    </row>
    <row r="15" spans="1:31" x14ac:dyDescent="0.2">
      <c r="N15" t="s">
        <v>81</v>
      </c>
      <c r="O15">
        <v>13</v>
      </c>
      <c r="P15">
        <v>0.88037841569999997</v>
      </c>
      <c r="Q15">
        <v>0.4991363654</v>
      </c>
      <c r="R15">
        <v>2.3401869021000001</v>
      </c>
      <c r="S15">
        <v>0.25455763809999998</v>
      </c>
      <c r="T15">
        <v>0.45775679590000001</v>
      </c>
      <c r="U15">
        <v>1.5604039772</v>
      </c>
      <c r="V15">
        <v>3.3002152999999999E-2</v>
      </c>
      <c r="W15">
        <v>9</v>
      </c>
      <c r="X15">
        <v>0.22066797220000001</v>
      </c>
      <c r="Y15">
        <v>5.5830216100000003E-2</v>
      </c>
      <c r="Z15">
        <v>3.7011434999999998E-3</v>
      </c>
      <c r="AA15">
        <v>3.31158654E-2</v>
      </c>
      <c r="AB15">
        <v>15.025422247</v>
      </c>
      <c r="AC15">
        <v>15.338737445</v>
      </c>
      <c r="AD15">
        <v>3.9992938803999998</v>
      </c>
      <c r="AE15">
        <v>4.1694571867999999</v>
      </c>
    </row>
    <row r="16" spans="1:31" x14ac:dyDescent="0.2">
      <c r="N16" t="s">
        <v>82</v>
      </c>
      <c r="O16">
        <v>15</v>
      </c>
      <c r="P16">
        <v>0.96130479079999998</v>
      </c>
      <c r="Q16">
        <v>0.9847931191</v>
      </c>
      <c r="R16">
        <v>2.1166552793000002</v>
      </c>
      <c r="S16">
        <v>0.24244141599999999</v>
      </c>
      <c r="T16">
        <v>0.42971705900000001</v>
      </c>
      <c r="U16">
        <v>1.5065466572999999</v>
      </c>
      <c r="V16">
        <v>4.7720247399999999E-2</v>
      </c>
      <c r="W16">
        <v>9</v>
      </c>
      <c r="X16">
        <v>0.45183515410000002</v>
      </c>
      <c r="Y16">
        <v>0.15546317970000001</v>
      </c>
      <c r="Z16">
        <v>5.6779045399999999E-2</v>
      </c>
      <c r="AA16">
        <v>0.14469398620000001</v>
      </c>
      <c r="AB16">
        <v>15.289178569000001</v>
      </c>
      <c r="AC16">
        <v>16.097949933999999</v>
      </c>
      <c r="AD16">
        <v>4.1660582261999997</v>
      </c>
      <c r="AE16">
        <v>4.5863251470000002</v>
      </c>
    </row>
    <row r="17" spans="14:31" x14ac:dyDescent="0.2">
      <c r="N17" t="s">
        <v>83</v>
      </c>
      <c r="O17">
        <v>14</v>
      </c>
      <c r="P17">
        <v>1.0190837098000001</v>
      </c>
      <c r="Q17">
        <v>0.50627877269999999</v>
      </c>
      <c r="R17">
        <v>2.3900682022000002</v>
      </c>
      <c r="S17">
        <v>0.2915634989</v>
      </c>
      <c r="T17">
        <v>0.46208914620000002</v>
      </c>
      <c r="U17">
        <v>1.6718548153999999</v>
      </c>
      <c r="V17">
        <v>6.8126490799999995E-2</v>
      </c>
      <c r="W17">
        <v>10</v>
      </c>
      <c r="X17">
        <v>0.63990368230000005</v>
      </c>
      <c r="Y17">
        <v>0.2067735705</v>
      </c>
      <c r="Z17">
        <v>1.9021454899999998E-2</v>
      </c>
      <c r="AA17">
        <v>7.0455252999999995E-2</v>
      </c>
      <c r="AB17">
        <v>16.409064636</v>
      </c>
      <c r="AC17">
        <v>17.345218596999999</v>
      </c>
      <c r="AD17">
        <v>4.8900522299000002</v>
      </c>
      <c r="AE17">
        <v>5.3255134634000001</v>
      </c>
    </row>
    <row r="18" spans="14:31" x14ac:dyDescent="0.2">
      <c r="N18" t="s">
        <v>84</v>
      </c>
      <c r="O18">
        <v>10</v>
      </c>
      <c r="P18">
        <v>3.3994601565</v>
      </c>
      <c r="Q18">
        <v>1.0102947712999999</v>
      </c>
      <c r="R18">
        <v>6.4059795525999998</v>
      </c>
      <c r="S18">
        <v>0.21567557970000001</v>
      </c>
      <c r="T18">
        <v>0.5017011401</v>
      </c>
      <c r="U18">
        <v>1.7715296948000001</v>
      </c>
      <c r="V18">
        <v>0.74980479600000005</v>
      </c>
      <c r="W18">
        <v>11</v>
      </c>
      <c r="X18">
        <v>0.43598032930000002</v>
      </c>
      <c r="Y18">
        <v>0.175785884</v>
      </c>
      <c r="Z18">
        <v>4.0116799199999997E-2</v>
      </c>
      <c r="AA18">
        <v>0.16348043870000001</v>
      </c>
      <c r="AB18">
        <v>25.054445691000002</v>
      </c>
      <c r="AC18">
        <v>25.869809142000001</v>
      </c>
      <c r="AD18">
        <v>9.0560193039999994</v>
      </c>
      <c r="AE18">
        <v>9.2825736240999994</v>
      </c>
    </row>
    <row r="19" spans="14:31" x14ac:dyDescent="0.2">
      <c r="N19" t="s">
        <v>85</v>
      </c>
      <c r="O19">
        <v>14</v>
      </c>
      <c r="P19">
        <v>0.98940706460000005</v>
      </c>
      <c r="Q19">
        <v>0.91566438910000003</v>
      </c>
      <c r="R19">
        <v>2.7566782384000001</v>
      </c>
      <c r="S19">
        <v>0.31215407810000001</v>
      </c>
      <c r="T19">
        <v>0.51022384890000005</v>
      </c>
      <c r="U19">
        <v>1.4037046401</v>
      </c>
      <c r="V19">
        <v>4.89253381E-2</v>
      </c>
      <c r="W19">
        <v>9</v>
      </c>
      <c r="X19">
        <v>0.23129269999999999</v>
      </c>
      <c r="Y19">
        <v>5.8003724700000002E-2</v>
      </c>
      <c r="Z19">
        <v>0.1097994672</v>
      </c>
      <c r="AA19">
        <v>0.18635721860000001</v>
      </c>
      <c r="AB19">
        <v>15.936757597</v>
      </c>
      <c r="AC19">
        <v>16.522210707999999</v>
      </c>
      <c r="AD19">
        <v>4.6061684383000001</v>
      </c>
      <c r="AE19">
        <v>4.9148716321999997</v>
      </c>
    </row>
    <row r="20" spans="14:31" x14ac:dyDescent="0.2">
      <c r="N20" t="s">
        <v>86</v>
      </c>
      <c r="O20">
        <v>12</v>
      </c>
      <c r="P20">
        <v>2.8280861341999999</v>
      </c>
      <c r="Q20">
        <v>2.4013588649000002</v>
      </c>
      <c r="R20">
        <v>5.0510096808</v>
      </c>
      <c r="S20">
        <v>0.25855665989999999</v>
      </c>
      <c r="T20">
        <v>0.33019402530000003</v>
      </c>
      <c r="U20">
        <v>1.2151958221000001</v>
      </c>
      <c r="V20">
        <v>0.69701235949999996</v>
      </c>
      <c r="W20">
        <v>11</v>
      </c>
      <c r="X20">
        <v>9.3020164299999999E-2</v>
      </c>
      <c r="Y20">
        <v>4.6770466699999999E-2</v>
      </c>
      <c r="Z20">
        <v>1.4180025299999999E-2</v>
      </c>
      <c r="AA20">
        <v>0.1258818981</v>
      </c>
      <c r="AB20">
        <v>23.781413547</v>
      </c>
      <c r="AC20">
        <v>24.061266101000001</v>
      </c>
      <c r="AD20">
        <v>8.4599974926999995</v>
      </c>
      <c r="AE20">
        <v>8.5389539929999998</v>
      </c>
    </row>
    <row r="21" spans="14:31" x14ac:dyDescent="0.2">
      <c r="N21" t="s">
        <v>87</v>
      </c>
      <c r="O21">
        <v>12</v>
      </c>
      <c r="P21">
        <v>0.86457316669999995</v>
      </c>
      <c r="Q21">
        <v>1.0619277544000001</v>
      </c>
      <c r="R21">
        <v>2.2949466069</v>
      </c>
      <c r="S21">
        <v>0.27539337390000002</v>
      </c>
      <c r="T21">
        <v>0.45840143220000001</v>
      </c>
      <c r="U21">
        <v>1.7355935655000001</v>
      </c>
      <c r="V21">
        <v>0.1705418343</v>
      </c>
      <c r="W21">
        <v>10</v>
      </c>
      <c r="X21">
        <v>0.24008878610000001</v>
      </c>
      <c r="Y21">
        <v>0.14081268990000001</v>
      </c>
      <c r="Z21">
        <v>3.9602511600000001E-2</v>
      </c>
      <c r="AA21">
        <v>0.12012827500000001</v>
      </c>
      <c r="AB21">
        <v>16.861377734000001</v>
      </c>
      <c r="AC21">
        <v>17.402009996</v>
      </c>
      <c r="AD21">
        <v>5.1379110432999999</v>
      </c>
      <c r="AE21">
        <v>5.3645610521</v>
      </c>
    </row>
    <row r="22" spans="14:31" x14ac:dyDescent="0.2">
      <c r="N22" t="s">
        <v>88</v>
      </c>
      <c r="O22">
        <v>5</v>
      </c>
      <c r="P22">
        <v>1.1191731009999999</v>
      </c>
      <c r="Q22">
        <v>0.89540480030000003</v>
      </c>
      <c r="R22">
        <v>1.6099127937</v>
      </c>
      <c r="S22">
        <v>0.22790877570000001</v>
      </c>
      <c r="T22">
        <v>0.62676493710000003</v>
      </c>
      <c r="U22">
        <v>0.95837034539999999</v>
      </c>
      <c r="V22">
        <v>4.73123269E-2</v>
      </c>
      <c r="W22">
        <v>9</v>
      </c>
      <c r="X22">
        <v>8.9892003999999994E-3</v>
      </c>
      <c r="Y22">
        <v>2.5655512999999998E-3</v>
      </c>
      <c r="Z22">
        <v>0.1025012681</v>
      </c>
      <c r="AA22">
        <v>0.13383451299999999</v>
      </c>
      <c r="AB22">
        <v>14.48484708</v>
      </c>
      <c r="AC22">
        <v>14.732737612999999</v>
      </c>
      <c r="AD22">
        <v>3.6123004760000001</v>
      </c>
      <c r="AE22">
        <v>3.7235932568000001</v>
      </c>
    </row>
    <row r="23" spans="14:31" x14ac:dyDescent="0.2">
      <c r="N23" t="s">
        <v>89</v>
      </c>
      <c r="O23">
        <v>13</v>
      </c>
      <c r="P23">
        <v>3.1971958295</v>
      </c>
      <c r="Q23">
        <v>2.3711816782000001</v>
      </c>
      <c r="R23">
        <v>5.9877391815000003</v>
      </c>
      <c r="S23">
        <v>0.24874557450000001</v>
      </c>
      <c r="T23">
        <v>0.41786267020000001</v>
      </c>
      <c r="U23">
        <v>1.2615151067000001</v>
      </c>
      <c r="V23">
        <v>0.87799850680000002</v>
      </c>
      <c r="W23">
        <v>11</v>
      </c>
      <c r="X23">
        <v>0.31625516869999998</v>
      </c>
      <c r="Y23">
        <v>0.1476795508</v>
      </c>
      <c r="Z23">
        <v>1.4082725999999999E-3</v>
      </c>
      <c r="AA23">
        <v>1.9789416399999999E-2</v>
      </c>
      <c r="AB23">
        <v>25.362238548000001</v>
      </c>
      <c r="AC23">
        <v>25.847370955999999</v>
      </c>
      <c r="AD23">
        <v>9.1379711276000002</v>
      </c>
      <c r="AE23">
        <v>9.2658243241000005</v>
      </c>
    </row>
    <row r="24" spans="14:31" x14ac:dyDescent="0.2">
      <c r="N24" t="s">
        <v>90</v>
      </c>
      <c r="O24">
        <v>15</v>
      </c>
      <c r="P24">
        <v>3.5851958118999998</v>
      </c>
      <c r="Q24">
        <v>2.8392125631999998</v>
      </c>
      <c r="R24">
        <v>5.1325686219</v>
      </c>
      <c r="S24">
        <v>0.3421884959</v>
      </c>
      <c r="T24">
        <v>0.32841604410000003</v>
      </c>
      <c r="U24">
        <v>1.3137351642999999</v>
      </c>
      <c r="V24">
        <v>0.14493997110000001</v>
      </c>
      <c r="W24">
        <v>11</v>
      </c>
      <c r="X24">
        <v>0.69590505489999999</v>
      </c>
      <c r="Y24">
        <v>0.21357276210000001</v>
      </c>
      <c r="Z24">
        <v>2.99630151E-2</v>
      </c>
      <c r="AA24">
        <v>0.16776989170000001</v>
      </c>
      <c r="AB24">
        <v>24.686256671999999</v>
      </c>
      <c r="AC24">
        <v>25.793467396</v>
      </c>
      <c r="AD24">
        <v>8.7809508977000004</v>
      </c>
      <c r="AE24">
        <v>9.0937459416999999</v>
      </c>
    </row>
    <row r="25" spans="14:31" x14ac:dyDescent="0.2">
      <c r="N25" t="s">
        <v>91</v>
      </c>
      <c r="O25">
        <v>15</v>
      </c>
      <c r="P25">
        <v>0.80054688880000002</v>
      </c>
      <c r="Q25">
        <v>1.2282868507</v>
      </c>
      <c r="R25">
        <v>1.7969866005999999</v>
      </c>
      <c r="S25">
        <v>0.25666318179999997</v>
      </c>
      <c r="T25">
        <v>0.48664690370000002</v>
      </c>
      <c r="U25">
        <v>1.3383907954000001</v>
      </c>
      <c r="V25">
        <v>6.7566036300000007E-2</v>
      </c>
      <c r="W25">
        <v>9</v>
      </c>
      <c r="X25">
        <v>0.1076891437</v>
      </c>
      <c r="Y25">
        <v>3.42081344E-2</v>
      </c>
      <c r="Z25">
        <v>5.1822117100000002E-2</v>
      </c>
      <c r="AA25">
        <v>9.1359383599999996E-2</v>
      </c>
      <c r="AB25">
        <v>14.975087257</v>
      </c>
      <c r="AC25">
        <v>15.260166035999999</v>
      </c>
      <c r="AD25">
        <v>3.9363546358999999</v>
      </c>
      <c r="AE25">
        <v>4.0819078416999997</v>
      </c>
    </row>
    <row r="26" spans="14:31" x14ac:dyDescent="0.2">
      <c r="N26" t="s">
        <v>92</v>
      </c>
      <c r="O26">
        <v>15</v>
      </c>
      <c r="P26">
        <v>1.0912490338</v>
      </c>
      <c r="Q26">
        <v>0.89407182119999995</v>
      </c>
      <c r="R26">
        <v>1.8305819303999999</v>
      </c>
      <c r="S26">
        <v>0.27754891009999999</v>
      </c>
      <c r="T26">
        <v>0.55349453979999996</v>
      </c>
      <c r="U26">
        <v>0.97391971990000004</v>
      </c>
      <c r="V26">
        <v>3.5268687600000001E-2</v>
      </c>
      <c r="W26">
        <v>9</v>
      </c>
      <c r="X26">
        <v>5.6458170799999999E-2</v>
      </c>
      <c r="Y26">
        <v>1.8417787099999999E-2</v>
      </c>
      <c r="Z26">
        <v>0.1086550753</v>
      </c>
      <c r="AA26">
        <v>0.14976748979999999</v>
      </c>
      <c r="AB26">
        <v>14.656134643</v>
      </c>
      <c r="AC26">
        <v>14.989433166</v>
      </c>
      <c r="AD26">
        <v>3.7276865504000001</v>
      </c>
      <c r="AE26">
        <v>3.9023544661999998</v>
      </c>
    </row>
    <row r="27" spans="14:31" x14ac:dyDescent="0.2">
      <c r="N27" t="s">
        <v>93</v>
      </c>
      <c r="O27">
        <v>5</v>
      </c>
      <c r="P27">
        <v>3.7928192432999999</v>
      </c>
      <c r="Q27">
        <v>1.3872256675000001</v>
      </c>
      <c r="R27">
        <v>6.1565780523000004</v>
      </c>
      <c r="S27">
        <v>0.25298232279999999</v>
      </c>
      <c r="T27">
        <v>0.5564922497</v>
      </c>
      <c r="U27">
        <v>1.5232463410999999</v>
      </c>
      <c r="V27">
        <v>0.84788636390000005</v>
      </c>
      <c r="W27">
        <v>11</v>
      </c>
      <c r="X27">
        <v>0.23816900390000001</v>
      </c>
      <c r="Y27">
        <v>0.1093784142</v>
      </c>
      <c r="Z27">
        <v>2.0014557400000001E-2</v>
      </c>
      <c r="AA27">
        <v>2.32905453E-2</v>
      </c>
      <c r="AB27">
        <v>25.517230241</v>
      </c>
      <c r="AC27">
        <v>25.908082761999999</v>
      </c>
      <c r="AD27">
        <v>9.2156544083000007</v>
      </c>
      <c r="AE27">
        <v>9.3297121489000006</v>
      </c>
    </row>
    <row r="28" spans="14:31" x14ac:dyDescent="0.2">
      <c r="N28" t="s">
        <v>94</v>
      </c>
      <c r="O28">
        <v>13</v>
      </c>
      <c r="P28">
        <v>4.4763310368000004</v>
      </c>
      <c r="Q28">
        <v>1.3447946478999999</v>
      </c>
      <c r="R28">
        <v>7.1338442075000001</v>
      </c>
      <c r="S28">
        <v>0.30706530529999998</v>
      </c>
      <c r="T28">
        <v>0.32095738330000001</v>
      </c>
      <c r="U28">
        <v>1.2586340402</v>
      </c>
      <c r="V28">
        <v>0.2395460817</v>
      </c>
      <c r="W28">
        <v>12</v>
      </c>
      <c r="X28">
        <v>1.8101170065000001</v>
      </c>
      <c r="Y28">
        <v>0.66681590639999999</v>
      </c>
      <c r="Z28">
        <v>3.9651390500000001E-2</v>
      </c>
      <c r="AA28">
        <v>0.20446126580000001</v>
      </c>
      <c r="AB28">
        <v>27.081172703</v>
      </c>
      <c r="AC28">
        <v>29.802218272000001</v>
      </c>
      <c r="AD28">
        <v>9.7729288603000004</v>
      </c>
      <c r="AE28">
        <v>10.479742599</v>
      </c>
    </row>
    <row r="29" spans="14:31" x14ac:dyDescent="0.2">
      <c r="N29" t="s">
        <v>95</v>
      </c>
      <c r="O29">
        <v>13</v>
      </c>
      <c r="P29">
        <v>4.1006342216</v>
      </c>
      <c r="Q29">
        <v>1.4187309358</v>
      </c>
      <c r="R29">
        <v>7.9470452519999997</v>
      </c>
      <c r="S29">
        <v>0.30060590580000002</v>
      </c>
      <c r="T29">
        <v>0.33226741589999997</v>
      </c>
      <c r="U29">
        <v>1.8830367199</v>
      </c>
      <c r="V29">
        <v>1.0112118898</v>
      </c>
      <c r="W29">
        <v>12</v>
      </c>
      <c r="X29">
        <v>1.3579109532</v>
      </c>
      <c r="Y29">
        <v>0.48776977939999999</v>
      </c>
      <c r="Z29">
        <v>3.1722237600000001E-2</v>
      </c>
      <c r="AA29">
        <v>0.1793501408</v>
      </c>
      <c r="AB29">
        <v>28.993532341000002</v>
      </c>
      <c r="AC29">
        <v>31.050285452000001</v>
      </c>
      <c r="AD29">
        <v>10.434305848999999</v>
      </c>
      <c r="AE29">
        <v>10.923226313000001</v>
      </c>
    </row>
    <row r="30" spans="14:31" x14ac:dyDescent="0.2">
      <c r="N30" t="s">
        <v>96</v>
      </c>
      <c r="O30">
        <v>14</v>
      </c>
      <c r="P30">
        <v>1.4046973983</v>
      </c>
      <c r="Q30">
        <v>1.1825857334000001</v>
      </c>
      <c r="R30">
        <v>2.7557203977000002</v>
      </c>
      <c r="S30">
        <v>0.3332736187</v>
      </c>
      <c r="T30">
        <v>0.44579968780000001</v>
      </c>
      <c r="U30">
        <v>1.1796465186</v>
      </c>
      <c r="V30">
        <v>5.6903513099999997E-2</v>
      </c>
      <c r="W30">
        <v>10</v>
      </c>
      <c r="X30">
        <v>0.33404078529999998</v>
      </c>
      <c r="Y30">
        <v>6.2223533499999997E-2</v>
      </c>
      <c r="Z30">
        <v>2.7827791099999999E-2</v>
      </c>
      <c r="AA30">
        <v>7.69667297E-2</v>
      </c>
      <c r="AB30">
        <v>17.358626868000002</v>
      </c>
      <c r="AC30">
        <v>17.859685707000001</v>
      </c>
      <c r="AD30">
        <v>5.4167075149999997</v>
      </c>
      <c r="AE30">
        <v>5.6458379463000004</v>
      </c>
    </row>
    <row r="31" spans="14:31" x14ac:dyDescent="0.2">
      <c r="N31" t="s">
        <v>97</v>
      </c>
      <c r="O31">
        <v>13</v>
      </c>
      <c r="P31">
        <v>4.1921476838</v>
      </c>
      <c r="Q31">
        <v>1.2319705198999999</v>
      </c>
      <c r="R31">
        <v>6.9420786426000003</v>
      </c>
      <c r="S31">
        <v>0.34626880789999998</v>
      </c>
      <c r="T31">
        <v>0.432353661</v>
      </c>
      <c r="U31">
        <v>1.7535893119999999</v>
      </c>
      <c r="V31">
        <v>1.3380894751000001</v>
      </c>
      <c r="W31">
        <v>12</v>
      </c>
      <c r="X31">
        <v>1.9780093453000001</v>
      </c>
      <c r="Y31">
        <v>0.65327108499999997</v>
      </c>
      <c r="Z31">
        <v>2.4731323199999999E-2</v>
      </c>
      <c r="AA31">
        <v>0.18265586380000001</v>
      </c>
      <c r="AB31">
        <v>28.236498101999999</v>
      </c>
      <c r="AC31">
        <v>31.075165720000001</v>
      </c>
      <c r="AD31">
        <v>10.241790235</v>
      </c>
      <c r="AE31">
        <v>10.985751686</v>
      </c>
    </row>
    <row r="32" spans="14:31" x14ac:dyDescent="0.2">
      <c r="N32" t="s">
        <v>98</v>
      </c>
      <c r="O32">
        <v>12</v>
      </c>
      <c r="P32">
        <v>3.4480319960000001</v>
      </c>
      <c r="Q32">
        <v>1.5442258477999999</v>
      </c>
      <c r="R32">
        <v>6.4528408946000004</v>
      </c>
      <c r="S32">
        <v>0.2545912132</v>
      </c>
      <c r="T32">
        <v>0.47303508840000003</v>
      </c>
      <c r="U32">
        <v>1.6649366126</v>
      </c>
      <c r="V32">
        <v>0.31875479750000002</v>
      </c>
      <c r="W32">
        <v>11</v>
      </c>
      <c r="X32">
        <v>1.0829288908000001</v>
      </c>
      <c r="Y32">
        <v>0.26668879820000002</v>
      </c>
      <c r="Z32">
        <v>4.6463192000000004E-3</v>
      </c>
      <c r="AA32">
        <v>3.7563485200000003E-2</v>
      </c>
      <c r="AB32">
        <v>25.156416449999998</v>
      </c>
      <c r="AC32">
        <v>26.548243943999999</v>
      </c>
      <c r="AD32">
        <v>9.0815584458000007</v>
      </c>
      <c r="AE32">
        <v>9.4714512297999995</v>
      </c>
    </row>
    <row r="33" spans="14:31" x14ac:dyDescent="0.2">
      <c r="N33" t="s">
        <v>99</v>
      </c>
      <c r="O33">
        <v>9</v>
      </c>
      <c r="P33">
        <v>3.8732949058999999</v>
      </c>
      <c r="Q33">
        <v>1.5079944792</v>
      </c>
      <c r="R33">
        <v>6.2967900248999999</v>
      </c>
      <c r="S33">
        <v>0.25499519459999997</v>
      </c>
      <c r="T33">
        <v>0.59555366610000005</v>
      </c>
      <c r="U33">
        <v>1.6260140088999999</v>
      </c>
      <c r="V33">
        <v>0.2998920726</v>
      </c>
      <c r="W33">
        <v>11</v>
      </c>
      <c r="X33">
        <v>0.54833798020000002</v>
      </c>
      <c r="Y33">
        <v>0.16065844900000001</v>
      </c>
      <c r="Z33">
        <v>3.4480224900000002E-2</v>
      </c>
      <c r="AA33">
        <v>0.1168267749</v>
      </c>
      <c r="AB33">
        <v>25.454534352</v>
      </c>
      <c r="AC33">
        <v>26.314837781000001</v>
      </c>
      <c r="AD33">
        <v>9.1892314516999996</v>
      </c>
      <c r="AE33">
        <v>9.4319211921000008</v>
      </c>
    </row>
    <row r="34" spans="14:31" x14ac:dyDescent="0.2">
      <c r="N34" t="s">
        <v>100</v>
      </c>
      <c r="O34">
        <v>15</v>
      </c>
      <c r="P34">
        <v>0.77186210399999999</v>
      </c>
      <c r="Q34">
        <v>1.5520014681000001</v>
      </c>
      <c r="R34">
        <v>1.8971512613999999</v>
      </c>
      <c r="S34">
        <v>0.29428346909999997</v>
      </c>
      <c r="T34">
        <v>0.34084293510000002</v>
      </c>
      <c r="U34">
        <v>1.1498739980999999</v>
      </c>
      <c r="V34">
        <v>6.4524263799999995E-2</v>
      </c>
      <c r="W34">
        <v>9</v>
      </c>
      <c r="X34">
        <v>9.8203145500000005E-2</v>
      </c>
      <c r="Y34">
        <v>4.5721729900000001E-2</v>
      </c>
      <c r="Z34">
        <v>3.47940256E-2</v>
      </c>
      <c r="AA34">
        <v>7.7237265200000002E-2</v>
      </c>
      <c r="AB34">
        <v>15.070539500000001</v>
      </c>
      <c r="AC34">
        <v>15.326495666</v>
      </c>
      <c r="AD34">
        <v>3.9860565010000002</v>
      </c>
      <c r="AE34">
        <v>4.1144437362000001</v>
      </c>
    </row>
    <row r="35" spans="14:31" x14ac:dyDescent="0.2">
      <c r="N35" t="s">
        <v>101</v>
      </c>
      <c r="O35">
        <v>14</v>
      </c>
      <c r="P35">
        <v>0.84345250240000003</v>
      </c>
      <c r="Q35">
        <v>1.4821916943</v>
      </c>
      <c r="R35">
        <v>1.7175785904</v>
      </c>
      <c r="S35">
        <v>0.2857769966</v>
      </c>
      <c r="T35">
        <v>0.40611867810000002</v>
      </c>
      <c r="U35">
        <v>1.1042481043000001</v>
      </c>
      <c r="V35">
        <v>4.8001159199999997E-2</v>
      </c>
      <c r="W35">
        <v>9</v>
      </c>
      <c r="X35">
        <v>6.0828458100000003E-2</v>
      </c>
      <c r="Y35">
        <v>2.5375522599999999E-2</v>
      </c>
      <c r="Z35">
        <v>5.5610340600000002E-2</v>
      </c>
      <c r="AA35">
        <v>8.5907418900000004E-2</v>
      </c>
      <c r="AB35">
        <v>14.887367725000001</v>
      </c>
      <c r="AC35">
        <v>15.115089465000001</v>
      </c>
      <c r="AD35">
        <v>3.8901842005999998</v>
      </c>
      <c r="AE35">
        <v>4.0058889851000004</v>
      </c>
    </row>
    <row r="36" spans="14:31" x14ac:dyDescent="0.2">
      <c r="N36" t="s">
        <v>102</v>
      </c>
      <c r="O36">
        <v>12</v>
      </c>
      <c r="P36">
        <v>1.3035064817999999</v>
      </c>
      <c r="Q36">
        <v>2.1616995445999998</v>
      </c>
      <c r="R36">
        <v>1.9354273930000001</v>
      </c>
      <c r="S36">
        <v>0.27248813039999997</v>
      </c>
      <c r="T36">
        <v>0.38091073110000001</v>
      </c>
      <c r="U36">
        <v>1.416478275</v>
      </c>
      <c r="V36">
        <v>0.2215767176</v>
      </c>
      <c r="W36">
        <v>11</v>
      </c>
      <c r="X36">
        <v>0.54193033189999995</v>
      </c>
      <c r="Y36">
        <v>0.1636178908</v>
      </c>
      <c r="Z36">
        <v>1.50007189E-2</v>
      </c>
      <c r="AA36">
        <v>7.9823509700000003E-2</v>
      </c>
      <c r="AB36">
        <v>18.692087273999999</v>
      </c>
      <c r="AC36">
        <v>19.492459725</v>
      </c>
      <c r="AD36">
        <v>6.1749451286000001</v>
      </c>
      <c r="AE36">
        <v>6.5082481316000003</v>
      </c>
    </row>
    <row r="37" spans="14:31" x14ac:dyDescent="0.2">
      <c r="N37" t="s">
        <v>103</v>
      </c>
      <c r="O37">
        <v>14</v>
      </c>
      <c r="P37">
        <v>3.7724098307</v>
      </c>
      <c r="Q37">
        <v>0.82951021160000005</v>
      </c>
      <c r="R37">
        <v>5.9558047751999998</v>
      </c>
      <c r="S37">
        <v>0.2188917604</v>
      </c>
      <c r="T37">
        <v>0.52888413499999998</v>
      </c>
      <c r="U37">
        <v>1.5606369188</v>
      </c>
      <c r="V37">
        <v>0.70444488940000005</v>
      </c>
      <c r="W37">
        <v>11</v>
      </c>
      <c r="X37">
        <v>9.6535210400000002E-2</v>
      </c>
      <c r="Y37">
        <v>3.5830722600000003E-2</v>
      </c>
      <c r="Z37">
        <v>3.1273992700000003E-2</v>
      </c>
      <c r="AA37">
        <v>4.0812398799999997E-2</v>
      </c>
      <c r="AB37">
        <v>24.570582520999999</v>
      </c>
      <c r="AC37">
        <v>24.775034846</v>
      </c>
      <c r="AD37">
        <v>8.8948943878000009</v>
      </c>
      <c r="AE37">
        <v>8.9601282188999996</v>
      </c>
    </row>
    <row r="38" spans="14:31" x14ac:dyDescent="0.2">
      <c r="N38" t="s">
        <v>104</v>
      </c>
      <c r="O38">
        <v>7</v>
      </c>
      <c r="P38">
        <v>2.6618939352000002</v>
      </c>
      <c r="Q38">
        <v>1.9899612367999999</v>
      </c>
      <c r="R38">
        <v>6.0779883666999996</v>
      </c>
      <c r="S38">
        <v>0.2469877593</v>
      </c>
      <c r="T38">
        <v>0.396570647</v>
      </c>
      <c r="U38">
        <v>1.5266137846000001</v>
      </c>
      <c r="V38">
        <v>0.32020956690000002</v>
      </c>
      <c r="W38">
        <v>11</v>
      </c>
      <c r="X38">
        <v>0.47931579800000002</v>
      </c>
      <c r="Y38">
        <v>9.8819540799999994E-2</v>
      </c>
      <c r="Z38">
        <v>1.43074625E-2</v>
      </c>
      <c r="AA38">
        <v>9.4357677799999998E-2</v>
      </c>
      <c r="AB38">
        <v>24.220225296999999</v>
      </c>
      <c r="AC38">
        <v>24.907025776000001</v>
      </c>
      <c r="AD38">
        <v>8.6153336366000008</v>
      </c>
      <c r="AE38">
        <v>8.7776630540999996</v>
      </c>
    </row>
    <row r="39" spans="14:31" x14ac:dyDescent="0.2">
      <c r="N39" t="s">
        <v>105</v>
      </c>
      <c r="O39">
        <v>15</v>
      </c>
      <c r="P39">
        <v>0.91042502300000006</v>
      </c>
      <c r="Q39">
        <v>0.4781594643</v>
      </c>
      <c r="R39">
        <v>2.1369337670999999</v>
      </c>
      <c r="S39">
        <v>0.24914602220000001</v>
      </c>
      <c r="T39">
        <v>0.4495071008</v>
      </c>
      <c r="U39">
        <v>1.7802267227999999</v>
      </c>
      <c r="V39">
        <v>5.85333564E-2</v>
      </c>
      <c r="W39">
        <v>10</v>
      </c>
      <c r="X39">
        <v>0.3009621972</v>
      </c>
      <c r="Y39">
        <v>9.4616378299999998E-2</v>
      </c>
      <c r="Z39">
        <v>2.4662943400000002E-2</v>
      </c>
      <c r="AA39">
        <v>8.9701732199999995E-2</v>
      </c>
      <c r="AB39">
        <v>16.062931457000001</v>
      </c>
      <c r="AC39">
        <v>16.572874708000001</v>
      </c>
      <c r="AD39">
        <v>4.6722791483000004</v>
      </c>
      <c r="AE39">
        <v>4.9301541201000001</v>
      </c>
    </row>
    <row r="40" spans="14:31" x14ac:dyDescent="0.2">
      <c r="N40" t="s">
        <v>106</v>
      </c>
      <c r="O40">
        <v>12</v>
      </c>
      <c r="P40">
        <v>1.2026493707999999</v>
      </c>
      <c r="Q40">
        <v>1.1637502848000001</v>
      </c>
      <c r="R40">
        <v>2.0249338053999999</v>
      </c>
      <c r="S40">
        <v>0.28894787360000002</v>
      </c>
      <c r="T40">
        <v>0.5477618192</v>
      </c>
      <c r="U40">
        <v>1.387428914</v>
      </c>
      <c r="V40">
        <v>4.9801228199999999E-2</v>
      </c>
      <c r="W40">
        <v>9</v>
      </c>
      <c r="X40">
        <v>4.3382781299999999E-2</v>
      </c>
      <c r="Y40">
        <v>8.8433755999999999E-3</v>
      </c>
      <c r="Z40">
        <v>7.6229142700000002E-2</v>
      </c>
      <c r="AA40">
        <v>0.15499168699999999</v>
      </c>
      <c r="AB40">
        <v>15.665273296000001</v>
      </c>
      <c r="AC40">
        <v>15.948720283</v>
      </c>
      <c r="AD40">
        <v>4.3463092374999999</v>
      </c>
      <c r="AE40">
        <v>4.4800934066</v>
      </c>
    </row>
    <row r="41" spans="14:31" x14ac:dyDescent="0.2">
      <c r="N41" t="s">
        <v>107</v>
      </c>
      <c r="O41">
        <v>8</v>
      </c>
      <c r="P41">
        <v>1.9712039830000001</v>
      </c>
      <c r="Q41">
        <v>3.1393186185999999</v>
      </c>
      <c r="R41">
        <v>2.4429028799000001</v>
      </c>
      <c r="S41">
        <v>0.28629162349999998</v>
      </c>
      <c r="T41">
        <v>0.38764759479999999</v>
      </c>
      <c r="U41">
        <v>1.7725078422</v>
      </c>
      <c r="V41">
        <v>0.59994427760000002</v>
      </c>
      <c r="W41">
        <v>12</v>
      </c>
      <c r="X41">
        <v>1.1583447271</v>
      </c>
      <c r="Y41">
        <v>0.2484332537</v>
      </c>
      <c r="Z41">
        <v>8.5758046000000004E-3</v>
      </c>
      <c r="AA41">
        <v>0.11461920019999999</v>
      </c>
      <c r="AB41">
        <v>22.599816820000001</v>
      </c>
      <c r="AC41">
        <v>24.129789805000001</v>
      </c>
      <c r="AD41">
        <v>7.9996682619000001</v>
      </c>
      <c r="AE41">
        <v>8.3963080894999997</v>
      </c>
    </row>
    <row r="42" spans="14:31" x14ac:dyDescent="0.2">
      <c r="N42" t="s">
        <v>108</v>
      </c>
      <c r="O42">
        <v>13</v>
      </c>
      <c r="P42">
        <v>4.3599658669999997</v>
      </c>
      <c r="Q42">
        <v>0.67945135509999999</v>
      </c>
      <c r="R42">
        <v>7.0232798461000003</v>
      </c>
      <c r="S42">
        <v>0.2289922412</v>
      </c>
      <c r="T42">
        <v>0.5548822189</v>
      </c>
      <c r="U42">
        <v>1.4670606143</v>
      </c>
      <c r="V42">
        <v>0.1244549244</v>
      </c>
      <c r="W42">
        <v>11</v>
      </c>
      <c r="X42">
        <v>1.9111197123999999</v>
      </c>
      <c r="Y42">
        <v>0.43560462960000002</v>
      </c>
      <c r="Z42">
        <v>1.4544809299999999E-2</v>
      </c>
      <c r="AA42">
        <v>9.3262249699999994E-2</v>
      </c>
      <c r="AB42">
        <v>25.438087067000001</v>
      </c>
      <c r="AC42">
        <v>27.892618467999998</v>
      </c>
      <c r="AD42">
        <v>9.1959438573999996</v>
      </c>
      <c r="AE42">
        <v>9.8993778278000004</v>
      </c>
    </row>
    <row r="43" spans="14:31" x14ac:dyDescent="0.2">
      <c r="N43" t="s">
        <v>109</v>
      </c>
      <c r="O43">
        <v>12</v>
      </c>
      <c r="P43">
        <v>2.2650028017000001</v>
      </c>
      <c r="Q43">
        <v>4.4256842565000003</v>
      </c>
      <c r="R43">
        <v>2.4396844121000001</v>
      </c>
      <c r="S43">
        <v>0.32027591570000002</v>
      </c>
      <c r="T43">
        <v>0.35333413320000001</v>
      </c>
      <c r="U43">
        <v>1.0769811274000001</v>
      </c>
      <c r="V43">
        <v>0.33227912129999998</v>
      </c>
      <c r="W43">
        <v>12</v>
      </c>
      <c r="X43">
        <v>1.1593604720999999</v>
      </c>
      <c r="Y43">
        <v>0.36468870060000003</v>
      </c>
      <c r="Z43">
        <v>1.9476067900000001E-2</v>
      </c>
      <c r="AA43">
        <v>0.1184165325</v>
      </c>
      <c r="AB43">
        <v>23.213241768</v>
      </c>
      <c r="AC43">
        <v>24.875183540999998</v>
      </c>
      <c r="AD43">
        <v>8.1874464408000005</v>
      </c>
      <c r="AE43">
        <v>8.6349175358999997</v>
      </c>
    </row>
    <row r="44" spans="14:31" x14ac:dyDescent="0.2">
      <c r="N44" t="s">
        <v>110</v>
      </c>
      <c r="O44">
        <v>12</v>
      </c>
      <c r="P44">
        <v>1.2616143935999999</v>
      </c>
      <c r="Q44">
        <v>2.0817214082</v>
      </c>
      <c r="R44">
        <v>1.9189857567999999</v>
      </c>
      <c r="S44">
        <v>0.28486182370000002</v>
      </c>
      <c r="T44">
        <v>0.43754277180000001</v>
      </c>
      <c r="U44">
        <v>1.6293229912</v>
      </c>
      <c r="V44">
        <v>0.12898301039999999</v>
      </c>
      <c r="W44">
        <v>10</v>
      </c>
      <c r="X44">
        <v>0.2721725103</v>
      </c>
      <c r="Y44">
        <v>8.8606764599999999E-2</v>
      </c>
      <c r="Z44">
        <v>1.6274667900000001E-2</v>
      </c>
      <c r="AA44">
        <v>0.1594122872</v>
      </c>
      <c r="AB44">
        <v>17.743032156000002</v>
      </c>
      <c r="AC44">
        <v>18.279498386</v>
      </c>
      <c r="AD44">
        <v>5.6091063129999998</v>
      </c>
      <c r="AE44">
        <v>5.8163966919999996</v>
      </c>
    </row>
    <row r="45" spans="14:31" x14ac:dyDescent="0.2">
      <c r="N45" t="s">
        <v>111</v>
      </c>
      <c r="O45">
        <v>12</v>
      </c>
      <c r="P45">
        <v>2.0423494399000002</v>
      </c>
      <c r="Q45">
        <v>1.2467614633999999</v>
      </c>
      <c r="R45">
        <v>2.5112604681000001</v>
      </c>
      <c r="S45">
        <v>0.32014931099999999</v>
      </c>
      <c r="T45">
        <v>0.5528405784</v>
      </c>
      <c r="U45">
        <v>0.92797861459999997</v>
      </c>
      <c r="V45">
        <v>0.13820563999999999</v>
      </c>
      <c r="W45">
        <v>9</v>
      </c>
      <c r="X45">
        <v>0.17415840930000001</v>
      </c>
      <c r="Y45">
        <v>6.0601529500000001E-2</v>
      </c>
      <c r="Z45">
        <v>0.1167983549</v>
      </c>
      <c r="AA45">
        <v>0.16587820079999999</v>
      </c>
      <c r="AB45">
        <v>16.739545515</v>
      </c>
      <c r="AC45">
        <v>17.256982010000002</v>
      </c>
      <c r="AD45">
        <v>4.9747200407000003</v>
      </c>
      <c r="AE45">
        <v>5.2226889744999996</v>
      </c>
    </row>
    <row r="46" spans="14:31" x14ac:dyDescent="0.2">
      <c r="N46" t="s">
        <v>112</v>
      </c>
      <c r="O46">
        <v>14</v>
      </c>
      <c r="P46">
        <v>1.0371874353999999</v>
      </c>
      <c r="Q46">
        <v>2.4850172681</v>
      </c>
      <c r="R46">
        <v>1.5312662670999999</v>
      </c>
      <c r="S46">
        <v>0.26796097839999999</v>
      </c>
      <c r="T46">
        <v>0.292568575</v>
      </c>
      <c r="U46">
        <v>0.83187510139999998</v>
      </c>
      <c r="V46">
        <v>0.12975830769999999</v>
      </c>
      <c r="W46">
        <v>10</v>
      </c>
      <c r="X46">
        <v>2.4625223700000001E-2</v>
      </c>
      <c r="Y46">
        <v>1.29951765E-2</v>
      </c>
      <c r="Z46">
        <v>1.9870598600000001E-2</v>
      </c>
      <c r="AA46">
        <v>2.6333682099999998E-2</v>
      </c>
      <c r="AB46">
        <v>16.575633932999999</v>
      </c>
      <c r="AC46">
        <v>16.659458613999998</v>
      </c>
      <c r="AD46">
        <v>4.9336942676</v>
      </c>
      <c r="AE46">
        <v>4.9727024918999998</v>
      </c>
    </row>
    <row r="47" spans="14:31" x14ac:dyDescent="0.2">
      <c r="N47" t="s">
        <v>113</v>
      </c>
      <c r="O47">
        <v>15</v>
      </c>
      <c r="P47">
        <v>1.4164194244999999</v>
      </c>
      <c r="Q47">
        <v>0.52159400440000003</v>
      </c>
      <c r="R47">
        <v>1.4287450985000001</v>
      </c>
      <c r="S47">
        <v>0.30841763550000001</v>
      </c>
      <c r="T47">
        <v>0.1922779369</v>
      </c>
      <c r="U47">
        <v>0.68840553650000003</v>
      </c>
      <c r="V47">
        <v>0.28874575660000001</v>
      </c>
      <c r="W47">
        <v>11</v>
      </c>
      <c r="X47">
        <v>0.29164205069999999</v>
      </c>
      <c r="Y47">
        <v>8.2758974700000001E-2</v>
      </c>
      <c r="Z47">
        <v>3.2118795399999997E-2</v>
      </c>
      <c r="AA47">
        <v>0.108236258</v>
      </c>
      <c r="AB47">
        <v>15.844605393</v>
      </c>
      <c r="AC47">
        <v>16.359361472</v>
      </c>
      <c r="AD47">
        <v>4.5345621863999996</v>
      </c>
      <c r="AE47">
        <v>4.7862058692999998</v>
      </c>
    </row>
    <row r="48" spans="14:31" x14ac:dyDescent="0.2">
      <c r="N48" t="s">
        <v>114</v>
      </c>
      <c r="O48">
        <v>11</v>
      </c>
      <c r="P48">
        <v>0.94720740579999996</v>
      </c>
      <c r="Q48">
        <v>0.91611834120000002</v>
      </c>
      <c r="R48">
        <v>2.737811239</v>
      </c>
      <c r="S48">
        <v>0.33172232410000002</v>
      </c>
      <c r="T48">
        <v>0.77296315569999996</v>
      </c>
      <c r="U48">
        <v>2.4502079113000002</v>
      </c>
      <c r="V48">
        <v>9.3650976799999994E-2</v>
      </c>
      <c r="W48">
        <v>11</v>
      </c>
      <c r="X48">
        <v>0.41548269700000001</v>
      </c>
      <c r="Y48">
        <v>0.13619469679999999</v>
      </c>
      <c r="Z48">
        <v>0.13165275230000001</v>
      </c>
      <c r="AA48">
        <v>0.26825989830000002</v>
      </c>
      <c r="AB48">
        <v>19.249681354</v>
      </c>
      <c r="AC48">
        <v>20.201271397999999</v>
      </c>
      <c r="AD48">
        <v>6.4937898481999996</v>
      </c>
      <c r="AE48">
        <v>6.9086170383000001</v>
      </c>
    </row>
    <row r="49" spans="14:31" x14ac:dyDescent="0.2">
      <c r="N49" t="s">
        <v>115</v>
      </c>
      <c r="O49">
        <v>12</v>
      </c>
      <c r="P49">
        <v>0.90556430750000005</v>
      </c>
      <c r="Q49">
        <v>1.5734319172</v>
      </c>
      <c r="R49">
        <v>2.464868531</v>
      </c>
      <c r="S49">
        <v>0.29264286589999999</v>
      </c>
      <c r="T49">
        <v>0.58885139340000003</v>
      </c>
      <c r="U49">
        <v>2.1300135264</v>
      </c>
      <c r="V49">
        <v>0.16827046349999999</v>
      </c>
      <c r="W49">
        <v>10</v>
      </c>
      <c r="X49">
        <v>0.33760860799999998</v>
      </c>
      <c r="Y49">
        <v>8.7396901200000002E-2</v>
      </c>
      <c r="Z49">
        <v>3.7371760400000002E-2</v>
      </c>
      <c r="AA49">
        <v>0.28230728960000001</v>
      </c>
      <c r="AB49">
        <v>18.123643005000002</v>
      </c>
      <c r="AC49">
        <v>18.868327564000001</v>
      </c>
      <c r="AD49">
        <v>5.8569203604000002</v>
      </c>
      <c r="AE49">
        <v>6.1827146380000002</v>
      </c>
    </row>
    <row r="50" spans="14:31" x14ac:dyDescent="0.2">
      <c r="N50" t="s">
        <v>116</v>
      </c>
      <c r="O50">
        <v>9</v>
      </c>
      <c r="P50">
        <v>0.56387485240000002</v>
      </c>
      <c r="Q50">
        <v>0.37241724710000002</v>
      </c>
      <c r="R50">
        <v>1.9955162087</v>
      </c>
      <c r="S50">
        <v>0.24733197870000001</v>
      </c>
      <c r="T50">
        <v>0.69260205949999998</v>
      </c>
      <c r="U50">
        <v>2.5514073871999998</v>
      </c>
      <c r="V50">
        <v>0.22745330790000001</v>
      </c>
      <c r="W50">
        <v>10</v>
      </c>
      <c r="X50">
        <v>9.2210455199999999E-2</v>
      </c>
      <c r="Y50">
        <v>5.0657140500000003E-2</v>
      </c>
      <c r="Z50">
        <v>4.3049970899999998E-2</v>
      </c>
      <c r="AA50">
        <v>9.27050918E-2</v>
      </c>
      <c r="AB50">
        <v>16.650603042</v>
      </c>
      <c r="AC50">
        <v>16.9292257</v>
      </c>
      <c r="AD50">
        <v>5.0798417473999997</v>
      </c>
      <c r="AE50">
        <v>5.2254964236000001</v>
      </c>
    </row>
    <row r="51" spans="14:31" x14ac:dyDescent="0.2">
      <c r="N51" t="s">
        <v>117</v>
      </c>
      <c r="O51">
        <v>9</v>
      </c>
      <c r="P51">
        <v>4.0192869060999996</v>
      </c>
      <c r="Q51">
        <v>2.6932981293</v>
      </c>
      <c r="R51">
        <v>6.8652146133</v>
      </c>
      <c r="S51">
        <v>0.335825296</v>
      </c>
      <c r="T51">
        <v>0.3975291171</v>
      </c>
      <c r="U51">
        <v>2.0327517353000002</v>
      </c>
      <c r="V51">
        <v>0.90590416730000001</v>
      </c>
      <c r="W51">
        <v>12</v>
      </c>
      <c r="X51">
        <v>0.58716023679999996</v>
      </c>
      <c r="Y51">
        <v>0.32522092320000001</v>
      </c>
      <c r="Z51">
        <v>1.10370543E-2</v>
      </c>
      <c r="AA51">
        <v>0.10414801680000001</v>
      </c>
      <c r="AB51">
        <v>29.249809964000001</v>
      </c>
      <c r="AC51">
        <v>30.277376194999999</v>
      </c>
      <c r="AD51">
        <v>10.566648209</v>
      </c>
      <c r="AE51">
        <v>10.818645421999999</v>
      </c>
    </row>
    <row r="52" spans="14:31" x14ac:dyDescent="0.2">
      <c r="N52" t="s">
        <v>118</v>
      </c>
      <c r="O52">
        <v>12</v>
      </c>
      <c r="P52">
        <v>2.7993640915000002</v>
      </c>
      <c r="Q52">
        <v>2.2194043778000001</v>
      </c>
      <c r="R52">
        <v>5.8936648209999998</v>
      </c>
      <c r="S52">
        <v>0.23731029840000001</v>
      </c>
      <c r="T52">
        <v>0.370304782</v>
      </c>
      <c r="U52">
        <v>1.2863424721000001</v>
      </c>
      <c r="V52">
        <v>0.36846777190000002</v>
      </c>
      <c r="W52">
        <v>11</v>
      </c>
      <c r="X52">
        <v>0.42177890670000001</v>
      </c>
      <c r="Y52">
        <v>0.1229438642</v>
      </c>
      <c r="Z52">
        <v>3.6957316699999999E-2</v>
      </c>
      <c r="AA52">
        <v>0.206132553</v>
      </c>
      <c r="AB52">
        <v>24.174858615000002</v>
      </c>
      <c r="AC52">
        <v>24.962671255</v>
      </c>
      <c r="AD52">
        <v>8.6339787386999998</v>
      </c>
      <c r="AE52">
        <v>8.8383185267000002</v>
      </c>
    </row>
    <row r="53" spans="14:31" x14ac:dyDescent="0.2">
      <c r="N53" t="s">
        <v>119</v>
      </c>
      <c r="O53">
        <v>12</v>
      </c>
      <c r="P53">
        <v>1.3795693078</v>
      </c>
      <c r="Q53">
        <v>1.9295613685999999</v>
      </c>
      <c r="R53">
        <v>2.0875159463999999</v>
      </c>
      <c r="S53">
        <v>0.28531694010000003</v>
      </c>
      <c r="T53">
        <v>0.39902017829999997</v>
      </c>
      <c r="U53">
        <v>1.5078252323000001</v>
      </c>
      <c r="V53">
        <v>0.2434366396</v>
      </c>
      <c r="W53">
        <v>11</v>
      </c>
      <c r="X53">
        <v>0.59208519100000001</v>
      </c>
      <c r="Y53">
        <v>0.18772495450000001</v>
      </c>
      <c r="Z53">
        <v>1.62480409E-2</v>
      </c>
      <c r="AA53">
        <v>0.1304403992</v>
      </c>
      <c r="AB53">
        <v>18.832245613000001</v>
      </c>
      <c r="AC53">
        <v>19.758744198999999</v>
      </c>
      <c r="AD53">
        <v>6.2704514392000004</v>
      </c>
      <c r="AE53">
        <v>6.6689774198</v>
      </c>
    </row>
    <row r="54" spans="14:31" x14ac:dyDescent="0.2">
      <c r="N54" t="s">
        <v>120</v>
      </c>
      <c r="O54">
        <v>14</v>
      </c>
      <c r="P54">
        <v>2.7496471813999999</v>
      </c>
      <c r="Q54">
        <v>0.72316701049999998</v>
      </c>
      <c r="R54">
        <v>4.6838304831000004</v>
      </c>
      <c r="S54">
        <v>0.29483819750000001</v>
      </c>
      <c r="T54">
        <v>0.37471117100000001</v>
      </c>
      <c r="U54">
        <v>1.4689162231999999</v>
      </c>
      <c r="V54">
        <v>1.0840393064</v>
      </c>
      <c r="W54">
        <v>11</v>
      </c>
      <c r="X54">
        <v>0.62690215370000002</v>
      </c>
      <c r="Y54">
        <v>0.2789009106</v>
      </c>
      <c r="Z54">
        <v>5.0863244799999999E-2</v>
      </c>
      <c r="AA54">
        <v>9.2626437199999995E-2</v>
      </c>
      <c r="AB54">
        <v>22.379149572999999</v>
      </c>
      <c r="AC54">
        <v>23.428442318999998</v>
      </c>
      <c r="AD54">
        <v>7.9758491810000001</v>
      </c>
      <c r="AE54">
        <v>8.3412131648999992</v>
      </c>
    </row>
    <row r="55" spans="14:31" x14ac:dyDescent="0.2">
      <c r="N55" t="s">
        <v>121</v>
      </c>
      <c r="O55">
        <v>12</v>
      </c>
      <c r="P55">
        <v>1.5466356650999999</v>
      </c>
      <c r="Q55">
        <v>1.471414741</v>
      </c>
      <c r="R55">
        <v>2.9711618398000001</v>
      </c>
      <c r="S55">
        <v>0.35029533489999998</v>
      </c>
      <c r="T55">
        <v>0.4386004</v>
      </c>
      <c r="U55">
        <v>1.4945805216000001</v>
      </c>
      <c r="V55">
        <v>3.48468532E-2</v>
      </c>
      <c r="W55">
        <v>10</v>
      </c>
      <c r="X55">
        <v>0.22897006780000001</v>
      </c>
      <c r="Y55">
        <v>4.3035796199999997E-2</v>
      </c>
      <c r="Z55">
        <v>1.96080262E-2</v>
      </c>
      <c r="AA55">
        <v>5.2676867600000003E-2</v>
      </c>
      <c r="AB55">
        <v>18.307535355999999</v>
      </c>
      <c r="AC55">
        <v>18.651826112999998</v>
      </c>
      <c r="AD55">
        <v>5.9630333566999996</v>
      </c>
      <c r="AE55">
        <v>6.1177605683999996</v>
      </c>
    </row>
    <row r="56" spans="14:31" x14ac:dyDescent="0.2">
      <c r="N56" t="s">
        <v>122</v>
      </c>
      <c r="O56">
        <v>5</v>
      </c>
      <c r="P56">
        <v>0.94476490170000005</v>
      </c>
      <c r="Q56">
        <v>0.85585599089999997</v>
      </c>
      <c r="R56">
        <v>1.6139337958</v>
      </c>
      <c r="S56">
        <v>0.23782578069999999</v>
      </c>
      <c r="T56">
        <v>0.55477028399999995</v>
      </c>
      <c r="U56">
        <v>1.1492639774</v>
      </c>
      <c r="V56">
        <v>3.4248620100000002E-2</v>
      </c>
      <c r="W56">
        <v>9</v>
      </c>
      <c r="X56">
        <v>5.3000482999999996E-3</v>
      </c>
      <c r="Y56">
        <v>1.1197662E-3</v>
      </c>
      <c r="Z56">
        <v>1.9659176399999999E-2</v>
      </c>
      <c r="AA56">
        <v>4.2132711900000001E-2</v>
      </c>
      <c r="AB56">
        <v>14.390663351000001</v>
      </c>
      <c r="AC56">
        <v>14.458875053</v>
      </c>
      <c r="AD56">
        <v>3.5638659039</v>
      </c>
      <c r="AE56">
        <v>3.6016665890000001</v>
      </c>
    </row>
    <row r="57" spans="14:31" x14ac:dyDescent="0.2">
      <c r="N57" t="s">
        <v>123</v>
      </c>
      <c r="O57">
        <v>11</v>
      </c>
      <c r="P57">
        <v>1.4696665047999999</v>
      </c>
      <c r="Q57">
        <v>2.4461724435000001</v>
      </c>
      <c r="R57">
        <v>1.6476413001000001</v>
      </c>
      <c r="S57">
        <v>0.27731953310000002</v>
      </c>
      <c r="T57">
        <v>0.300062563</v>
      </c>
      <c r="U57">
        <v>1.0200174816000001</v>
      </c>
      <c r="V57">
        <v>0.17244717919999999</v>
      </c>
      <c r="W57">
        <v>11</v>
      </c>
      <c r="X57">
        <v>5.0406064700000003E-2</v>
      </c>
      <c r="Y57">
        <v>1.7073806600000001E-2</v>
      </c>
      <c r="Z57">
        <v>2.7766898E-3</v>
      </c>
      <c r="AA57">
        <v>4.1244634799999999E-2</v>
      </c>
      <c r="AB57">
        <v>18.333327005000001</v>
      </c>
      <c r="AC57">
        <v>18.444828201</v>
      </c>
      <c r="AD57">
        <v>5.9579798572999998</v>
      </c>
      <c r="AE57">
        <v>6.0022255259000001</v>
      </c>
    </row>
    <row r="58" spans="14:31" x14ac:dyDescent="0.2">
      <c r="N58" t="s">
        <v>124</v>
      </c>
      <c r="O58">
        <v>10</v>
      </c>
      <c r="P58">
        <v>0.96341453340000005</v>
      </c>
      <c r="Q58">
        <v>2.5300066555999998</v>
      </c>
      <c r="R58">
        <v>3.1534054409999999</v>
      </c>
      <c r="S58">
        <v>0.37885857010000001</v>
      </c>
      <c r="T58">
        <v>0.3619040402</v>
      </c>
      <c r="U58">
        <v>1.2971511919000001</v>
      </c>
      <c r="V58">
        <v>2.6884234024999998</v>
      </c>
      <c r="W58">
        <v>11</v>
      </c>
      <c r="X58">
        <v>3.2242914760999999</v>
      </c>
      <c r="Y58">
        <v>1.0698025219</v>
      </c>
      <c r="Z58">
        <v>4.1473150399999999E-2</v>
      </c>
      <c r="AA58">
        <v>0.34266824150000003</v>
      </c>
      <c r="AB58">
        <v>22.373163835</v>
      </c>
      <c r="AC58">
        <v>27.051399225000001</v>
      </c>
      <c r="AD58">
        <v>7.8627681571999997</v>
      </c>
      <c r="AE58">
        <v>8.9867332652999998</v>
      </c>
    </row>
    <row r="59" spans="14:31" x14ac:dyDescent="0.2">
      <c r="N59" t="s">
        <v>125</v>
      </c>
      <c r="O59">
        <v>10</v>
      </c>
      <c r="P59">
        <v>4.0681372238</v>
      </c>
      <c r="Q59">
        <v>0.84146403309999995</v>
      </c>
      <c r="R59">
        <v>6.9408673863999999</v>
      </c>
      <c r="S59">
        <v>0.23760518520000001</v>
      </c>
      <c r="T59">
        <v>0.50444118920000003</v>
      </c>
      <c r="U59">
        <v>1.9047898115999999</v>
      </c>
      <c r="V59">
        <v>0.1062031526</v>
      </c>
      <c r="W59">
        <v>11</v>
      </c>
      <c r="X59">
        <v>0.70804938579999999</v>
      </c>
      <c r="Y59">
        <v>0.2479285349</v>
      </c>
      <c r="Z59">
        <v>2.32651488E-2</v>
      </c>
      <c r="AA59">
        <v>0.11767965079999999</v>
      </c>
      <c r="AB59">
        <v>25.603507982</v>
      </c>
      <c r="AC59">
        <v>26.700430701999998</v>
      </c>
      <c r="AD59">
        <v>9.2840906678999993</v>
      </c>
      <c r="AE59">
        <v>9.6094979766000002</v>
      </c>
    </row>
    <row r="60" spans="14:31" x14ac:dyDescent="0.2">
      <c r="N60" t="s">
        <v>126</v>
      </c>
      <c r="O60">
        <v>10</v>
      </c>
      <c r="P60">
        <v>1.3494286389000001</v>
      </c>
      <c r="Q60">
        <v>1.1976490885</v>
      </c>
      <c r="R60">
        <v>2.4288984951999999</v>
      </c>
      <c r="S60">
        <v>0.31778275410000001</v>
      </c>
      <c r="T60">
        <v>0.4671421369</v>
      </c>
      <c r="U60">
        <v>1.0142151399999999</v>
      </c>
      <c r="V60">
        <v>1.7775718499999999E-2</v>
      </c>
      <c r="W60">
        <v>9</v>
      </c>
      <c r="X60">
        <v>0.207916719</v>
      </c>
      <c r="Y60">
        <v>3.3469289399999998E-2</v>
      </c>
      <c r="Z60">
        <v>4.91266541E-2</v>
      </c>
      <c r="AA60">
        <v>9.6506047400000003E-2</v>
      </c>
      <c r="AB60">
        <v>15.792891972</v>
      </c>
      <c r="AC60">
        <v>16.179910681999999</v>
      </c>
      <c r="AD60">
        <v>4.4714189547999998</v>
      </c>
      <c r="AE60">
        <v>4.6566244209000001</v>
      </c>
    </row>
    <row r="61" spans="14:31" x14ac:dyDescent="0.2">
      <c r="N61" t="s">
        <v>127</v>
      </c>
      <c r="O61">
        <v>13</v>
      </c>
      <c r="P61">
        <v>0.89028626730000004</v>
      </c>
      <c r="Q61">
        <v>0.43338216509999999</v>
      </c>
      <c r="R61">
        <v>2.3725587785000002</v>
      </c>
      <c r="S61">
        <v>0.26481239439999998</v>
      </c>
      <c r="T61">
        <v>0.41975825909999998</v>
      </c>
      <c r="U61">
        <v>1.3322502882</v>
      </c>
      <c r="V61">
        <v>2.7468239799999999E-2</v>
      </c>
      <c r="W61">
        <v>9</v>
      </c>
      <c r="X61">
        <v>0.60807229110000005</v>
      </c>
      <c r="Y61">
        <v>0.1414914085</v>
      </c>
      <c r="Z61">
        <v>1.90984046E-2</v>
      </c>
      <c r="AA61">
        <v>5.0443002000000001E-2</v>
      </c>
      <c r="AB61">
        <v>14.740516392</v>
      </c>
      <c r="AC61">
        <v>15.559621499</v>
      </c>
      <c r="AD61">
        <v>3.8109363406000001</v>
      </c>
      <c r="AE61">
        <v>4.2237773224000001</v>
      </c>
    </row>
    <row r="62" spans="14:31" x14ac:dyDescent="0.2">
      <c r="N62" t="s">
        <v>128</v>
      </c>
      <c r="O62">
        <v>14</v>
      </c>
      <c r="P62">
        <v>1.6803262765</v>
      </c>
      <c r="Q62">
        <v>2.5684595671000001</v>
      </c>
      <c r="R62">
        <v>2.6123987417999999</v>
      </c>
      <c r="S62">
        <v>0.29162446110000001</v>
      </c>
      <c r="T62">
        <v>0.35305846639999999</v>
      </c>
      <c r="U62">
        <v>1.1249342583999999</v>
      </c>
      <c r="V62">
        <v>9.6204310200000004E-2</v>
      </c>
      <c r="W62">
        <v>11</v>
      </c>
      <c r="X62">
        <v>0.58447437160000004</v>
      </c>
      <c r="Y62">
        <v>0.1597085285</v>
      </c>
      <c r="Z62">
        <v>3.4897934999999999E-3</v>
      </c>
      <c r="AA62">
        <v>1.66284667E-2</v>
      </c>
      <c r="AB62">
        <v>19.727006081999999</v>
      </c>
      <c r="AC62">
        <v>20.491307242000001</v>
      </c>
      <c r="AD62">
        <v>6.6223927117999999</v>
      </c>
      <c r="AE62">
        <v>6.9010282835999996</v>
      </c>
    </row>
    <row r="63" spans="14:31" x14ac:dyDescent="0.2">
      <c r="N63" t="s">
        <v>129</v>
      </c>
      <c r="O63">
        <v>15</v>
      </c>
      <c r="P63">
        <v>0.79563948650000005</v>
      </c>
      <c r="Q63">
        <v>0.84074387709999998</v>
      </c>
      <c r="R63">
        <v>1.9746628212999999</v>
      </c>
      <c r="S63">
        <v>0.28615691059999998</v>
      </c>
      <c r="T63">
        <v>0.61814785620000001</v>
      </c>
      <c r="U63">
        <v>1.6428516280000001</v>
      </c>
      <c r="V63">
        <v>4.3866702200000003E-2</v>
      </c>
      <c r="W63">
        <v>9</v>
      </c>
      <c r="X63">
        <v>0.16496866660000001</v>
      </c>
      <c r="Y63">
        <v>6.5700028499999993E-2</v>
      </c>
      <c r="Z63">
        <v>6.4139899799999997E-2</v>
      </c>
      <c r="AA63">
        <v>0.1169481884</v>
      </c>
      <c r="AB63">
        <v>15.202069282</v>
      </c>
      <c r="AC63">
        <v>15.613826065</v>
      </c>
      <c r="AD63">
        <v>4.0891707625000002</v>
      </c>
      <c r="AE63">
        <v>4.2955649848000004</v>
      </c>
    </row>
    <row r="64" spans="14:31" x14ac:dyDescent="0.2">
      <c r="N64" t="s">
        <v>130</v>
      </c>
      <c r="O64">
        <v>14</v>
      </c>
      <c r="P64">
        <v>0.82267774760000001</v>
      </c>
      <c r="Q64">
        <v>0.88148456529999997</v>
      </c>
      <c r="R64">
        <v>2.0243451246999999</v>
      </c>
      <c r="S64">
        <v>0.27522831380000001</v>
      </c>
      <c r="T64">
        <v>0.53009194339999999</v>
      </c>
      <c r="U64">
        <v>1.5122442149999999</v>
      </c>
      <c r="V64">
        <v>7.55915328E-2</v>
      </c>
      <c r="W64">
        <v>9</v>
      </c>
      <c r="X64">
        <v>0.1284408655</v>
      </c>
      <c r="Y64">
        <v>4.5580514199999998E-2</v>
      </c>
      <c r="Z64">
        <v>6.3129529599999998E-2</v>
      </c>
      <c r="AA64">
        <v>7.6452934200000003E-2</v>
      </c>
      <c r="AB64">
        <v>15.121663441999999</v>
      </c>
      <c r="AC64">
        <v>15.435267286</v>
      </c>
      <c r="AD64">
        <v>4.0317464188000001</v>
      </c>
      <c r="AE64">
        <v>4.1847948293000004</v>
      </c>
    </row>
    <row r="65" spans="14:31" x14ac:dyDescent="0.2">
      <c r="N65" t="s">
        <v>131</v>
      </c>
      <c r="O65">
        <v>12</v>
      </c>
      <c r="P65">
        <v>2.9161884635000002</v>
      </c>
      <c r="Q65">
        <v>2.4908155713000002</v>
      </c>
      <c r="R65">
        <v>6.4341494567000002</v>
      </c>
      <c r="S65">
        <v>0.272849854</v>
      </c>
      <c r="T65">
        <v>0.34082661730000002</v>
      </c>
      <c r="U65">
        <v>1.5992180247000001</v>
      </c>
      <c r="V65">
        <v>0.73195286120000003</v>
      </c>
      <c r="W65">
        <v>11</v>
      </c>
      <c r="X65">
        <v>0.68629144019999999</v>
      </c>
      <c r="Y65">
        <v>0.26544934250000002</v>
      </c>
      <c r="Z65">
        <v>1.76538337E-2</v>
      </c>
      <c r="AA65">
        <v>0.20374257979999999</v>
      </c>
      <c r="AB65">
        <v>25.786000849000001</v>
      </c>
      <c r="AC65">
        <v>26.959138045</v>
      </c>
      <c r="AD65">
        <v>9.2777737167000005</v>
      </c>
      <c r="AE65">
        <v>9.5820560653999998</v>
      </c>
    </row>
    <row r="66" spans="14:31" x14ac:dyDescent="0.2">
      <c r="N66" t="s">
        <v>132</v>
      </c>
      <c r="O66">
        <v>15</v>
      </c>
      <c r="P66">
        <v>0.98699324300000002</v>
      </c>
      <c r="Q66">
        <v>0.87279928650000005</v>
      </c>
      <c r="R66">
        <v>2.1542473340999999</v>
      </c>
      <c r="S66">
        <v>0.26713723</v>
      </c>
      <c r="T66">
        <v>0.49575817280000001</v>
      </c>
      <c r="U66">
        <v>1.6712216428</v>
      </c>
      <c r="V66">
        <v>3.9080221599999999E-2</v>
      </c>
      <c r="W66">
        <v>9</v>
      </c>
      <c r="X66">
        <v>0.1155448114</v>
      </c>
      <c r="Y66">
        <v>3.4768711100000002E-2</v>
      </c>
      <c r="Z66">
        <v>4.86724324E-2</v>
      </c>
      <c r="AA66">
        <v>8.9464304600000003E-2</v>
      </c>
      <c r="AB66">
        <v>15.487237131000001</v>
      </c>
      <c r="AC66">
        <v>15.77568739</v>
      </c>
      <c r="AD66">
        <v>4.3047496038000004</v>
      </c>
      <c r="AE66">
        <v>4.4531463927999999</v>
      </c>
    </row>
    <row r="67" spans="14:31" x14ac:dyDescent="0.2">
      <c r="N67" t="s">
        <v>133</v>
      </c>
      <c r="O67">
        <v>15</v>
      </c>
      <c r="P67">
        <v>4.4236843100999996</v>
      </c>
      <c r="Q67">
        <v>0.68571316959999995</v>
      </c>
      <c r="R67">
        <v>7.0025695907000003</v>
      </c>
      <c r="S67">
        <v>0.25216946229999998</v>
      </c>
      <c r="T67">
        <v>0.55599461459999999</v>
      </c>
      <c r="U67">
        <v>1.6758963158</v>
      </c>
      <c r="V67">
        <v>0.2022525318</v>
      </c>
      <c r="W67">
        <v>11</v>
      </c>
      <c r="X67">
        <v>1.7173650803</v>
      </c>
      <c r="Y67">
        <v>0.52370826199999998</v>
      </c>
      <c r="Z67">
        <v>1.0360335199999999E-2</v>
      </c>
      <c r="AA67">
        <v>4.8022514299999999E-2</v>
      </c>
      <c r="AB67">
        <v>25.798279995000001</v>
      </c>
      <c r="AC67">
        <v>28.097736186999999</v>
      </c>
      <c r="AD67">
        <v>9.3720845204999996</v>
      </c>
      <c r="AE67">
        <v>10.050909434999999</v>
      </c>
    </row>
    <row r="68" spans="14:31" x14ac:dyDescent="0.2">
      <c r="N68" t="s">
        <v>134</v>
      </c>
      <c r="O68">
        <v>15</v>
      </c>
      <c r="P68">
        <v>1.2491403570999999</v>
      </c>
      <c r="Q68">
        <v>0.86142019199999997</v>
      </c>
      <c r="R68">
        <v>2.2599408145000002</v>
      </c>
      <c r="S68">
        <v>0.2427085806</v>
      </c>
      <c r="T68">
        <v>0.47506816619999997</v>
      </c>
      <c r="U68">
        <v>1.547707969</v>
      </c>
      <c r="V68">
        <v>6.2407941500000001E-2</v>
      </c>
      <c r="W68">
        <v>9</v>
      </c>
      <c r="X68">
        <v>0.52071483169999999</v>
      </c>
      <c r="Y68">
        <v>0.14480560240000001</v>
      </c>
      <c r="Z68">
        <v>1.7068762299999998E-2</v>
      </c>
      <c r="AA68">
        <v>7.4708860599999996E-2</v>
      </c>
      <c r="AB68">
        <v>15.698394021</v>
      </c>
      <c r="AC68">
        <v>16.455692077999998</v>
      </c>
      <c r="AD68">
        <v>4.4342236192</v>
      </c>
      <c r="AE68">
        <v>4.8276013303000003</v>
      </c>
    </row>
    <row r="69" spans="14:31" x14ac:dyDescent="0.2">
      <c r="N69" t="s">
        <v>135</v>
      </c>
      <c r="O69">
        <v>7</v>
      </c>
      <c r="P69">
        <v>1.9396737419000001</v>
      </c>
      <c r="Q69">
        <v>0.69265211820000006</v>
      </c>
      <c r="R69">
        <v>0.40805909060000001</v>
      </c>
      <c r="S69">
        <v>0.2726059435</v>
      </c>
      <c r="T69">
        <v>0.1882250791</v>
      </c>
      <c r="U69">
        <v>0.80637781819999999</v>
      </c>
      <c r="V69">
        <v>0.53218420629999996</v>
      </c>
      <c r="W69">
        <v>9</v>
      </c>
      <c r="X69">
        <v>0.1182851882</v>
      </c>
      <c r="Y69">
        <v>6.3467288799999994E-2</v>
      </c>
      <c r="Z69">
        <v>4.1563134699999997E-2</v>
      </c>
      <c r="AA69">
        <v>0.11146018990000001</v>
      </c>
      <c r="AB69">
        <v>13.839777998000001</v>
      </c>
      <c r="AC69">
        <v>14.174553799</v>
      </c>
      <c r="AD69">
        <v>3.1381835329999999</v>
      </c>
      <c r="AE69">
        <v>3.3264618094</v>
      </c>
    </row>
    <row r="70" spans="14:31" x14ac:dyDescent="0.2">
      <c r="N70" t="s">
        <v>136</v>
      </c>
      <c r="O70">
        <v>11</v>
      </c>
      <c r="P70">
        <v>1.8805807188999999</v>
      </c>
      <c r="Q70">
        <v>0.81124098919999998</v>
      </c>
      <c r="R70">
        <v>1.6584371032</v>
      </c>
      <c r="S70">
        <v>0.30634244510000003</v>
      </c>
      <c r="T70">
        <v>0.25202395869999999</v>
      </c>
      <c r="U70">
        <v>1.6133752285</v>
      </c>
      <c r="V70">
        <v>0.96140084599999998</v>
      </c>
      <c r="W70">
        <v>10</v>
      </c>
      <c r="X70">
        <v>9.0808488000000007E-2</v>
      </c>
      <c r="Y70">
        <v>4.4101824900000003E-2</v>
      </c>
      <c r="Z70">
        <v>1.3331196599999999E-2</v>
      </c>
      <c r="AA70">
        <v>8.8055937200000003E-2</v>
      </c>
      <c r="AB70">
        <v>17.483401289</v>
      </c>
      <c r="AC70">
        <v>17.719698736000002</v>
      </c>
      <c r="AD70">
        <v>5.5219505528999999</v>
      </c>
      <c r="AE70">
        <v>5.6395527695999998</v>
      </c>
    </row>
    <row r="71" spans="14:31" x14ac:dyDescent="0.2">
      <c r="N71" t="s">
        <v>137</v>
      </c>
      <c r="O71">
        <v>14</v>
      </c>
      <c r="P71">
        <v>3.1196944523000001</v>
      </c>
      <c r="Q71">
        <v>0.5436296558</v>
      </c>
      <c r="R71">
        <v>0.83772464849999995</v>
      </c>
      <c r="S71">
        <v>0.41926954840000003</v>
      </c>
      <c r="T71">
        <v>0.26127292819999998</v>
      </c>
      <c r="U71">
        <v>0.6073961309</v>
      </c>
      <c r="V71">
        <v>1.0764470693999999</v>
      </c>
      <c r="W71">
        <v>10</v>
      </c>
      <c r="X71">
        <v>0.61650140499999995</v>
      </c>
      <c r="Y71">
        <v>0.24825257680000001</v>
      </c>
      <c r="Z71">
        <v>4.5927409199999998E-2</v>
      </c>
      <c r="AA71">
        <v>0.15206748780000001</v>
      </c>
      <c r="AB71">
        <v>16.865434434000001</v>
      </c>
      <c r="AC71">
        <v>17.928183312000002</v>
      </c>
      <c r="AD71">
        <v>5.1068879559000004</v>
      </c>
      <c r="AE71">
        <v>5.6442868984999999</v>
      </c>
    </row>
    <row r="72" spans="14:31" x14ac:dyDescent="0.2">
      <c r="N72" t="s">
        <v>138</v>
      </c>
      <c r="O72">
        <v>12</v>
      </c>
      <c r="P72">
        <v>1.3964537248</v>
      </c>
      <c r="Q72">
        <v>3.5968702734</v>
      </c>
      <c r="R72">
        <v>1.9497796667</v>
      </c>
      <c r="S72">
        <v>0.29870864320000001</v>
      </c>
      <c r="T72">
        <v>0.28944222920000001</v>
      </c>
      <c r="U72">
        <v>0.89158232449999997</v>
      </c>
      <c r="V72">
        <v>0.14140493230000001</v>
      </c>
      <c r="W72">
        <v>11</v>
      </c>
      <c r="X72">
        <v>0.19535402060000001</v>
      </c>
      <c r="Y72">
        <v>4.00598307E-2</v>
      </c>
      <c r="Z72">
        <v>1.1550859E-2</v>
      </c>
      <c r="AA72">
        <v>2.3147680800000001E-2</v>
      </c>
      <c r="AB72">
        <v>19.564241794000001</v>
      </c>
      <c r="AC72">
        <v>19.834354184999999</v>
      </c>
      <c r="AD72">
        <v>6.4539846270999996</v>
      </c>
      <c r="AE72">
        <v>6.5662666378000001</v>
      </c>
    </row>
    <row r="73" spans="14:31" x14ac:dyDescent="0.2">
      <c r="N73" t="s">
        <v>139</v>
      </c>
      <c r="O73">
        <v>13</v>
      </c>
      <c r="P73">
        <v>3.3487618311</v>
      </c>
      <c r="Q73">
        <v>1.8181332053000001</v>
      </c>
      <c r="R73">
        <v>6.4580817437000002</v>
      </c>
      <c r="S73">
        <v>0.24696115460000001</v>
      </c>
      <c r="T73">
        <v>0.42932688559999999</v>
      </c>
      <c r="U73">
        <v>1.6314041461</v>
      </c>
      <c r="V73">
        <v>0.2433155095</v>
      </c>
      <c r="W73">
        <v>11</v>
      </c>
      <c r="X73">
        <v>0.60622008699999996</v>
      </c>
      <c r="Y73">
        <v>0.166560441</v>
      </c>
      <c r="Z73">
        <v>4.6367752999999998E-3</v>
      </c>
      <c r="AA73">
        <v>3.7327475499999999E-2</v>
      </c>
      <c r="AB73">
        <v>25.175984476</v>
      </c>
      <c r="AC73">
        <v>25.990729255000002</v>
      </c>
      <c r="AD73">
        <v>9.0742506767000002</v>
      </c>
      <c r="AE73">
        <v>9.3000046961000002</v>
      </c>
    </row>
    <row r="74" spans="14:31" x14ac:dyDescent="0.2">
      <c r="N74" t="s">
        <v>140</v>
      </c>
      <c r="O74">
        <v>13</v>
      </c>
      <c r="P74">
        <v>1.0620905748</v>
      </c>
      <c r="Q74">
        <v>0.90928603770000005</v>
      </c>
      <c r="R74">
        <v>2.5847079482000002</v>
      </c>
      <c r="S74">
        <v>0.3075695148</v>
      </c>
      <c r="T74">
        <v>0.77593325849999994</v>
      </c>
      <c r="U74">
        <v>1.4831503797000001</v>
      </c>
      <c r="V74">
        <v>4.4060728100000002E-2</v>
      </c>
      <c r="W74">
        <v>9</v>
      </c>
      <c r="X74">
        <v>0.200099846</v>
      </c>
      <c r="Y74">
        <v>4.38610324E-2</v>
      </c>
      <c r="Z74">
        <v>9.7267739500000006E-2</v>
      </c>
      <c r="AA74">
        <v>0.1091291471</v>
      </c>
      <c r="AB74">
        <v>16.166798442000001</v>
      </c>
      <c r="AC74">
        <v>16.617156207000001</v>
      </c>
      <c r="AD74">
        <v>4.6910994476000001</v>
      </c>
      <c r="AE74">
        <v>4.9097750407999996</v>
      </c>
    </row>
    <row r="75" spans="14:31" x14ac:dyDescent="0.2">
      <c r="N75" t="s">
        <v>141</v>
      </c>
      <c r="O75">
        <v>14</v>
      </c>
      <c r="P75">
        <v>0.75646320140000001</v>
      </c>
      <c r="Q75">
        <v>0.88837304250000004</v>
      </c>
      <c r="R75">
        <v>2.0126708606000001</v>
      </c>
      <c r="S75">
        <v>0.25840423169999999</v>
      </c>
      <c r="T75">
        <v>0.50353985079999997</v>
      </c>
      <c r="U75">
        <v>1.8973725816</v>
      </c>
      <c r="V75">
        <v>0.11724012289999999</v>
      </c>
      <c r="W75">
        <v>10</v>
      </c>
      <c r="X75">
        <v>0.28776050510000001</v>
      </c>
      <c r="Y75">
        <v>9.20537196E-2</v>
      </c>
      <c r="Z75">
        <v>9.83082604E-2</v>
      </c>
      <c r="AA75">
        <v>0.22022475929999999</v>
      </c>
      <c r="AB75">
        <v>16.434063891000001</v>
      </c>
      <c r="AC75">
        <v>17.132411136000002</v>
      </c>
      <c r="AD75">
        <v>4.9000210574</v>
      </c>
      <c r="AE75">
        <v>5.2225156114000004</v>
      </c>
    </row>
    <row r="76" spans="14:31" x14ac:dyDescent="0.2">
      <c r="N76" t="s">
        <v>142</v>
      </c>
      <c r="O76">
        <v>6</v>
      </c>
      <c r="P76">
        <v>0.87750118079999995</v>
      </c>
      <c r="Q76">
        <v>0.81763484149999999</v>
      </c>
      <c r="R76">
        <v>2.1721108708000001</v>
      </c>
      <c r="S76">
        <v>0.27681517480000001</v>
      </c>
      <c r="T76">
        <v>0.68003016709999997</v>
      </c>
      <c r="U76">
        <v>2.2921977801</v>
      </c>
      <c r="V76">
        <v>8.5757139199999999E-2</v>
      </c>
      <c r="W76">
        <v>10</v>
      </c>
      <c r="X76">
        <v>0.18167398940000001</v>
      </c>
      <c r="Y76">
        <v>6.2714653400000001E-2</v>
      </c>
      <c r="Z76">
        <v>0.10729717580000001</v>
      </c>
      <c r="AA76">
        <v>0.25594920339999999</v>
      </c>
      <c r="AB76">
        <v>17.202047153999999</v>
      </c>
      <c r="AC76">
        <v>17.809682175999999</v>
      </c>
      <c r="AD76">
        <v>5.3498324229999996</v>
      </c>
      <c r="AE76">
        <v>5.6171915565999999</v>
      </c>
    </row>
    <row r="77" spans="14:31" x14ac:dyDescent="0.2">
      <c r="N77" t="s">
        <v>143</v>
      </c>
      <c r="O77">
        <v>15</v>
      </c>
      <c r="P77">
        <v>4.1530881016999999</v>
      </c>
      <c r="Q77">
        <v>3.1340531626999999</v>
      </c>
      <c r="R77">
        <v>5.5222067122</v>
      </c>
      <c r="S77">
        <v>0.39801797830000002</v>
      </c>
      <c r="T77">
        <v>0.29514981169999999</v>
      </c>
      <c r="U77">
        <v>1.8357428256999999</v>
      </c>
      <c r="V77">
        <v>0.15799993300000001</v>
      </c>
      <c r="W77">
        <v>12</v>
      </c>
      <c r="X77">
        <v>0.72691909389999998</v>
      </c>
      <c r="Y77">
        <v>0.27646758110000003</v>
      </c>
      <c r="Z77">
        <v>3.4533319700000002E-2</v>
      </c>
      <c r="AA77">
        <v>0.28795290600000001</v>
      </c>
      <c r="AB77">
        <v>27.496258524999998</v>
      </c>
      <c r="AC77">
        <v>28.822131425999999</v>
      </c>
      <c r="AD77">
        <v>9.8091136461000001</v>
      </c>
      <c r="AE77">
        <v>10.154259131</v>
      </c>
    </row>
    <row r="78" spans="14:31" x14ac:dyDescent="0.2">
      <c r="N78" t="s">
        <v>144</v>
      </c>
      <c r="O78">
        <v>14</v>
      </c>
      <c r="P78">
        <v>1.0707672509999999</v>
      </c>
      <c r="Q78">
        <v>1.0309112717</v>
      </c>
      <c r="R78">
        <v>2.0413533483999999</v>
      </c>
      <c r="S78">
        <v>0.28666472250000002</v>
      </c>
      <c r="T78">
        <v>0.61217958370000003</v>
      </c>
      <c r="U78">
        <v>1.8780765305</v>
      </c>
      <c r="V78">
        <v>4.7649274599999999E-2</v>
      </c>
      <c r="W78">
        <v>10</v>
      </c>
      <c r="X78">
        <v>9.9742968099999996E-2</v>
      </c>
      <c r="Y78">
        <v>1.8427325000000001E-2</v>
      </c>
      <c r="Z78">
        <v>3.6924098699999998E-2</v>
      </c>
      <c r="AA78">
        <v>7.5538635699999995E-2</v>
      </c>
      <c r="AB78">
        <v>16.967601982000001</v>
      </c>
      <c r="AC78">
        <v>17.198235010000001</v>
      </c>
      <c r="AD78">
        <v>5.1321866093999997</v>
      </c>
      <c r="AE78">
        <v>5.2333848029999999</v>
      </c>
    </row>
    <row r="79" spans="14:31" x14ac:dyDescent="0.2">
      <c r="N79" t="s">
        <v>145</v>
      </c>
      <c r="O79">
        <v>14</v>
      </c>
      <c r="P79">
        <v>0.81131763950000002</v>
      </c>
      <c r="Q79">
        <v>1.5201550168</v>
      </c>
      <c r="R79">
        <v>2.2248785666000002</v>
      </c>
      <c r="S79">
        <v>0.2846149939</v>
      </c>
      <c r="T79">
        <v>0.54455764399999995</v>
      </c>
      <c r="U79">
        <v>2.0111673982</v>
      </c>
      <c r="V79">
        <v>0.2942248053</v>
      </c>
      <c r="W79">
        <v>10</v>
      </c>
      <c r="X79">
        <v>0.59716643520000001</v>
      </c>
      <c r="Y79">
        <v>0.30315373540000001</v>
      </c>
      <c r="Z79">
        <v>2.15835625E-2</v>
      </c>
      <c r="AA79">
        <v>6.8103370499999996E-2</v>
      </c>
      <c r="AB79">
        <v>17.690916064</v>
      </c>
      <c r="AC79">
        <v>18.680923168</v>
      </c>
      <c r="AD79">
        <v>5.6329669407000003</v>
      </c>
      <c r="AE79">
        <v>6.0949950461000002</v>
      </c>
    </row>
    <row r="80" spans="14:31" x14ac:dyDescent="0.2">
      <c r="N80" t="s">
        <v>146</v>
      </c>
      <c r="O80">
        <v>12</v>
      </c>
      <c r="P80">
        <v>1.0552137938999999</v>
      </c>
      <c r="Q80">
        <v>1.4176831830000001</v>
      </c>
      <c r="R80">
        <v>2.7352352983000001</v>
      </c>
      <c r="S80">
        <v>0.3034734469</v>
      </c>
      <c r="T80">
        <v>0.65425641440000004</v>
      </c>
      <c r="U80">
        <v>2.3297495160000001</v>
      </c>
      <c r="V80">
        <v>0.16679485220000001</v>
      </c>
      <c r="W80">
        <v>9</v>
      </c>
      <c r="X80">
        <v>0.51492537930000004</v>
      </c>
      <c r="Y80">
        <v>0.10285611259999999</v>
      </c>
      <c r="Z80">
        <v>8.8562106599999996E-2</v>
      </c>
      <c r="AA80">
        <v>0.30032548279999999</v>
      </c>
      <c r="AB80">
        <v>17.662406505</v>
      </c>
      <c r="AC80">
        <v>18.669075586000002</v>
      </c>
      <c r="AD80">
        <v>5.5779998495000003</v>
      </c>
      <c r="AE80">
        <v>6.0287524418</v>
      </c>
    </row>
    <row r="81" spans="14:31" x14ac:dyDescent="0.2">
      <c r="N81" t="s">
        <v>147</v>
      </c>
      <c r="O81">
        <v>14</v>
      </c>
      <c r="P81">
        <v>1.8578394606999999</v>
      </c>
      <c r="Q81">
        <v>1.5672664162000001</v>
      </c>
      <c r="R81">
        <v>2.4150602376000001</v>
      </c>
      <c r="S81">
        <v>0.27622440399999998</v>
      </c>
      <c r="T81">
        <v>0.29106733350000003</v>
      </c>
      <c r="U81">
        <v>1.5283031587</v>
      </c>
      <c r="V81">
        <v>1.4604051798</v>
      </c>
      <c r="W81">
        <v>12</v>
      </c>
      <c r="X81">
        <v>0.3964349217</v>
      </c>
      <c r="Y81">
        <v>8.8189312699999994E-2</v>
      </c>
      <c r="Z81">
        <v>4.2754700200000002E-2</v>
      </c>
      <c r="AA81">
        <v>0.2137195338</v>
      </c>
      <c r="AB81">
        <v>21.396166189999999</v>
      </c>
      <c r="AC81">
        <v>22.137264659</v>
      </c>
      <c r="AD81">
        <v>7.4905165874000001</v>
      </c>
      <c r="AE81">
        <v>7.7957169221999996</v>
      </c>
    </row>
    <row r="82" spans="14:31" x14ac:dyDescent="0.2">
      <c r="N82" t="s">
        <v>148</v>
      </c>
      <c r="O82">
        <v>14</v>
      </c>
      <c r="P82">
        <v>1.5833199414000001</v>
      </c>
      <c r="Q82">
        <v>1.4539199023</v>
      </c>
      <c r="R82">
        <v>2.6087065082000001</v>
      </c>
      <c r="S82">
        <v>0.31906713520000002</v>
      </c>
      <c r="T82">
        <v>0.58772678310000004</v>
      </c>
      <c r="U82">
        <v>1.5721085523</v>
      </c>
      <c r="V82">
        <v>9.9243680599999995E-2</v>
      </c>
      <c r="W82">
        <v>10</v>
      </c>
      <c r="X82">
        <v>0.30585440229999999</v>
      </c>
      <c r="Y82">
        <v>6.9059006300000003E-2</v>
      </c>
      <c r="Z82">
        <v>6.4177689299999993E-2</v>
      </c>
      <c r="AA82">
        <v>0.119617985</v>
      </c>
      <c r="AB82">
        <v>18.224092503000001</v>
      </c>
      <c r="AC82">
        <v>18.782801586000001</v>
      </c>
      <c r="AD82">
        <v>5.9059117228</v>
      </c>
      <c r="AE82">
        <v>6.1591495708000004</v>
      </c>
    </row>
    <row r="83" spans="14:31" x14ac:dyDescent="0.2">
      <c r="N83" t="s">
        <v>149</v>
      </c>
      <c r="O83">
        <v>10</v>
      </c>
      <c r="P83">
        <v>2.7296282883999998</v>
      </c>
      <c r="Q83">
        <v>2.5667206368</v>
      </c>
      <c r="R83">
        <v>5.6642220409000004</v>
      </c>
      <c r="S83">
        <v>0.24765717279999999</v>
      </c>
      <c r="T83">
        <v>0.33883941849999999</v>
      </c>
      <c r="U83">
        <v>1.0406971241</v>
      </c>
      <c r="V83">
        <v>0.68009141939999995</v>
      </c>
      <c r="W83">
        <v>11</v>
      </c>
      <c r="X83">
        <v>0.2828640677</v>
      </c>
      <c r="Y83">
        <v>0.11870688109999999</v>
      </c>
      <c r="Z83">
        <v>1.6584897E-3</v>
      </c>
      <c r="AA83">
        <v>1.7024118000000001E-2</v>
      </c>
      <c r="AB83">
        <v>24.267856101</v>
      </c>
      <c r="AC83">
        <v>24.688109656999998</v>
      </c>
      <c r="AD83">
        <v>8.6942895527000008</v>
      </c>
      <c r="AE83">
        <v>8.8056581303999995</v>
      </c>
    </row>
    <row r="84" spans="14:31" x14ac:dyDescent="0.2">
      <c r="N84" t="s">
        <v>150</v>
      </c>
      <c r="O84">
        <v>15</v>
      </c>
      <c r="P84">
        <v>1.3527154074000001</v>
      </c>
      <c r="Q84">
        <v>1.4132176161000001</v>
      </c>
      <c r="R84">
        <v>2.8050925007999998</v>
      </c>
      <c r="S84">
        <v>0.33813757700000002</v>
      </c>
      <c r="T84">
        <v>0.54636501540000004</v>
      </c>
      <c r="U84">
        <v>1.3559239595999999</v>
      </c>
      <c r="V84">
        <v>6.2866812800000005E-2</v>
      </c>
      <c r="W84">
        <v>10</v>
      </c>
      <c r="X84">
        <v>0.25192656250000001</v>
      </c>
      <c r="Y84">
        <v>5.5248585400000001E-2</v>
      </c>
      <c r="Z84">
        <v>0.15635908800000001</v>
      </c>
      <c r="AA84">
        <v>0.40089326870000003</v>
      </c>
      <c r="AB84">
        <v>17.874318889000001</v>
      </c>
      <c r="AC84">
        <v>18.738746394</v>
      </c>
      <c r="AD84">
        <v>5.7225355818999999</v>
      </c>
      <c r="AE84">
        <v>6.1405069035000004</v>
      </c>
    </row>
    <row r="85" spans="14:31" x14ac:dyDescent="0.2">
      <c r="N85" t="s">
        <v>151</v>
      </c>
      <c r="O85">
        <v>13</v>
      </c>
      <c r="P85">
        <v>4.6137891973</v>
      </c>
      <c r="Q85">
        <v>0.56092632239999995</v>
      </c>
      <c r="R85">
        <v>6.9397003674000004</v>
      </c>
      <c r="S85">
        <v>0.25170263180000002</v>
      </c>
      <c r="T85">
        <v>0.45234094479999998</v>
      </c>
      <c r="U85">
        <v>1.7459228769999999</v>
      </c>
      <c r="V85">
        <v>0.20928865890000001</v>
      </c>
      <c r="W85">
        <v>11</v>
      </c>
      <c r="X85">
        <v>0.77053814919999997</v>
      </c>
      <c r="Y85">
        <v>0.24373435900000001</v>
      </c>
      <c r="Z85">
        <v>3.1448320299999999E-2</v>
      </c>
      <c r="AA85">
        <v>0.1122271217</v>
      </c>
      <c r="AB85">
        <v>25.773671</v>
      </c>
      <c r="AC85">
        <v>26.931618950000001</v>
      </c>
      <c r="AD85">
        <v>9.3448263099000002</v>
      </c>
      <c r="AE85">
        <v>9.6951197482999998</v>
      </c>
    </row>
    <row r="86" spans="14:31" x14ac:dyDescent="0.2">
      <c r="N86" t="s">
        <v>152</v>
      </c>
      <c r="O86">
        <v>9</v>
      </c>
      <c r="P86">
        <v>3.6943863543000002</v>
      </c>
      <c r="Q86">
        <v>1.3549437182999999</v>
      </c>
      <c r="R86">
        <v>6.5921390327999996</v>
      </c>
      <c r="S86">
        <v>0.25224473759999999</v>
      </c>
      <c r="T86">
        <v>0.56469562959999997</v>
      </c>
      <c r="U86">
        <v>1.6979309692</v>
      </c>
      <c r="V86">
        <v>0.50787707500000001</v>
      </c>
      <c r="W86">
        <v>11</v>
      </c>
      <c r="X86">
        <v>0.2999123641</v>
      </c>
      <c r="Y86">
        <v>0.1028859012</v>
      </c>
      <c r="Z86">
        <v>1.42331673E-2</v>
      </c>
      <c r="AA86">
        <v>9.6315739799999994E-2</v>
      </c>
      <c r="AB86">
        <v>25.664217517000001</v>
      </c>
      <c r="AC86">
        <v>26.177564689</v>
      </c>
      <c r="AD86">
        <v>9.2914706097999993</v>
      </c>
      <c r="AE86">
        <v>9.4399454444999993</v>
      </c>
    </row>
    <row r="87" spans="14:31" x14ac:dyDescent="0.2">
      <c r="N87" t="s">
        <v>153</v>
      </c>
      <c r="O87">
        <v>6</v>
      </c>
      <c r="P87">
        <v>3.3989572406000002</v>
      </c>
      <c r="Q87">
        <v>1.6527707405000001</v>
      </c>
      <c r="R87">
        <v>8.1077056376000005</v>
      </c>
      <c r="S87">
        <v>0.30080353409999999</v>
      </c>
      <c r="T87">
        <v>0.26982007940000002</v>
      </c>
      <c r="U87">
        <v>1.8476851966000001</v>
      </c>
      <c r="V87">
        <v>0.54927813299999995</v>
      </c>
      <c r="W87">
        <v>12</v>
      </c>
      <c r="X87">
        <v>0.52658232419999995</v>
      </c>
      <c r="Y87">
        <v>0.2031203892</v>
      </c>
      <c r="Z87">
        <v>9.2360045000000005E-3</v>
      </c>
      <c r="AA87">
        <v>6.9745572399999997E-2</v>
      </c>
      <c r="AB87">
        <v>28.127020561999998</v>
      </c>
      <c r="AC87">
        <v>28.935704852000001</v>
      </c>
      <c r="AD87">
        <v>10.197473319</v>
      </c>
      <c r="AE87">
        <v>10.415866031</v>
      </c>
    </row>
    <row r="88" spans="14:31" x14ac:dyDescent="0.2">
      <c r="N88" t="s">
        <v>154</v>
      </c>
      <c r="O88">
        <v>12</v>
      </c>
      <c r="P88">
        <v>1.4896323192000001</v>
      </c>
      <c r="Q88">
        <v>2.2956033025</v>
      </c>
      <c r="R88">
        <v>1.6274801079000001</v>
      </c>
      <c r="S88">
        <v>0.25396268960000001</v>
      </c>
      <c r="T88">
        <v>0.3290403891</v>
      </c>
      <c r="U88">
        <v>0.94132974459999996</v>
      </c>
      <c r="V88">
        <v>0.1464706522</v>
      </c>
      <c r="W88">
        <v>11</v>
      </c>
      <c r="X88">
        <v>6.0713394900000002E-2</v>
      </c>
      <c r="Y88">
        <v>2.2971139200000001E-2</v>
      </c>
      <c r="Z88">
        <v>7.6286799999999996E-5</v>
      </c>
      <c r="AA88">
        <v>1.6442360999999999E-3</v>
      </c>
      <c r="AB88">
        <v>18.083519205000002</v>
      </c>
      <c r="AC88">
        <v>18.168924262000001</v>
      </c>
      <c r="AD88">
        <v>5.8388045093000001</v>
      </c>
      <c r="AE88">
        <v>5.8766541820000002</v>
      </c>
    </row>
    <row r="89" spans="14:31" x14ac:dyDescent="0.2">
      <c r="N89" t="s">
        <v>6</v>
      </c>
      <c r="O89">
        <v>11</v>
      </c>
      <c r="P89">
        <v>5.3417300664000003</v>
      </c>
      <c r="Q89">
        <v>1.3918606743999999</v>
      </c>
      <c r="R89">
        <v>6.5402944968999996</v>
      </c>
      <c r="S89">
        <v>0.35991754399999998</v>
      </c>
      <c r="T89">
        <v>0.41229316249999998</v>
      </c>
      <c r="U89">
        <v>1.3861800299</v>
      </c>
      <c r="V89">
        <v>0.155107618</v>
      </c>
      <c r="W89">
        <v>11</v>
      </c>
      <c r="X89">
        <v>2.5482117765000001</v>
      </c>
      <c r="Y89">
        <v>0.8773382274</v>
      </c>
      <c r="Z89">
        <v>6.2823456099999994E-2</v>
      </c>
      <c r="AA89">
        <v>0.2830247072</v>
      </c>
      <c r="AB89">
        <v>26.587383591999998</v>
      </c>
      <c r="AC89">
        <v>30.358781758999999</v>
      </c>
      <c r="AD89">
        <v>9.5581354051999998</v>
      </c>
      <c r="AE89">
        <v>10.554055346</v>
      </c>
    </row>
    <row r="90" spans="14:31" x14ac:dyDescent="0.2">
      <c r="N90" t="s">
        <v>155</v>
      </c>
      <c r="O90">
        <v>5</v>
      </c>
      <c r="P90">
        <v>3.6535512032000002</v>
      </c>
      <c r="Q90">
        <v>1.9681153338999999</v>
      </c>
      <c r="R90">
        <v>4.7862462844999998</v>
      </c>
      <c r="S90">
        <v>0.33633620479999998</v>
      </c>
      <c r="T90">
        <v>0.21101397629999999</v>
      </c>
      <c r="U90">
        <v>1.4323298503999999</v>
      </c>
      <c r="V90">
        <v>0.26151795760000002</v>
      </c>
      <c r="W90">
        <v>11</v>
      </c>
      <c r="X90">
        <v>0.31431417610000001</v>
      </c>
      <c r="Y90">
        <v>0.10811576389999999</v>
      </c>
      <c r="Z90">
        <v>1.36294322E-2</v>
      </c>
      <c r="AA90">
        <v>0.1015413053</v>
      </c>
      <c r="AB90">
        <v>23.649110811</v>
      </c>
      <c r="AC90">
        <v>24.186711488</v>
      </c>
      <c r="AD90">
        <v>8.4180797407999997</v>
      </c>
      <c r="AE90">
        <v>8.5810683330999993</v>
      </c>
    </row>
    <row r="91" spans="14:31" x14ac:dyDescent="0.2">
      <c r="N91" t="s">
        <v>156</v>
      </c>
      <c r="O91">
        <v>15</v>
      </c>
      <c r="P91">
        <v>4.5449560563000002</v>
      </c>
      <c r="Q91">
        <v>1.2217963446</v>
      </c>
      <c r="R91">
        <v>6.3670335077000004</v>
      </c>
      <c r="S91">
        <v>0.2225972373</v>
      </c>
      <c r="T91">
        <v>0.55280132159999995</v>
      </c>
      <c r="U91">
        <v>1.5413685273</v>
      </c>
      <c r="V91">
        <v>0.15879600969999999</v>
      </c>
      <c r="W91">
        <v>11</v>
      </c>
      <c r="X91">
        <v>1.3397717436000001</v>
      </c>
      <c r="Y91">
        <v>0.38413084889999999</v>
      </c>
      <c r="Z91">
        <v>3.26163628E-2</v>
      </c>
      <c r="AA91">
        <v>6.2772762400000001E-2</v>
      </c>
      <c r="AB91">
        <v>25.609349004999999</v>
      </c>
      <c r="AC91">
        <v>27.428640722000001</v>
      </c>
      <c r="AD91">
        <v>9.2682743827999996</v>
      </c>
      <c r="AE91">
        <v>9.7888053796999994</v>
      </c>
    </row>
    <row r="92" spans="14:31" x14ac:dyDescent="0.2">
      <c r="N92" t="s">
        <v>157</v>
      </c>
      <c r="O92">
        <v>6</v>
      </c>
      <c r="P92">
        <v>2.4891033328000001</v>
      </c>
      <c r="Q92">
        <v>1.9617759497</v>
      </c>
      <c r="R92">
        <v>2.0890469981000002</v>
      </c>
      <c r="S92">
        <v>0.28267314760000001</v>
      </c>
      <c r="T92">
        <v>0.1065787257</v>
      </c>
      <c r="U92">
        <v>1.2092594371000001</v>
      </c>
      <c r="V92">
        <v>2.1169582179000002</v>
      </c>
      <c r="W92">
        <v>11</v>
      </c>
      <c r="X92">
        <v>9.6262347299999995E-2</v>
      </c>
      <c r="Y92">
        <v>2.6638141000000001E-2</v>
      </c>
      <c r="Z92">
        <v>6.5669433000000001E-3</v>
      </c>
      <c r="AA92">
        <v>0.10520611470000001</v>
      </c>
      <c r="AB92">
        <v>21.255395808999999</v>
      </c>
      <c r="AC92">
        <v>21.490069354999999</v>
      </c>
      <c r="AD92">
        <v>7.3341536132999998</v>
      </c>
      <c r="AE92">
        <v>7.4171054917000001</v>
      </c>
    </row>
    <row r="93" spans="14:31" x14ac:dyDescent="0.2">
      <c r="N93" t="s">
        <v>158</v>
      </c>
      <c r="O93">
        <v>12</v>
      </c>
      <c r="P93">
        <v>4.2506167669000003</v>
      </c>
      <c r="Q93">
        <v>1.2866215780000001</v>
      </c>
      <c r="R93">
        <v>6.5935274179999999</v>
      </c>
      <c r="S93">
        <v>0.32934651269999998</v>
      </c>
      <c r="T93">
        <v>0.42523923749999998</v>
      </c>
      <c r="U93">
        <v>1.7417379902000001</v>
      </c>
      <c r="V93">
        <v>2.2099825772999999</v>
      </c>
      <c r="W93">
        <v>12</v>
      </c>
      <c r="X93">
        <v>1.9369783613</v>
      </c>
      <c r="Y93">
        <v>0.59119255069999999</v>
      </c>
      <c r="Z93">
        <v>1.91988916E-2</v>
      </c>
      <c r="AA93">
        <v>0.37824693059999998</v>
      </c>
      <c r="AB93">
        <v>28.837072080999999</v>
      </c>
      <c r="AC93">
        <v>31.762688815000001</v>
      </c>
      <c r="AD93">
        <v>10.396263858999999</v>
      </c>
      <c r="AE93">
        <v>11.113669986</v>
      </c>
    </row>
    <row r="94" spans="14:31" x14ac:dyDescent="0.2">
      <c r="N94" t="s">
        <v>159</v>
      </c>
      <c r="O94">
        <v>10</v>
      </c>
      <c r="P94">
        <v>0.7073694921</v>
      </c>
      <c r="Q94">
        <v>0.63621908439999997</v>
      </c>
      <c r="R94">
        <v>2.1805317470999999</v>
      </c>
      <c r="S94">
        <v>0.26403273849999997</v>
      </c>
      <c r="T94">
        <v>0.6957085194</v>
      </c>
      <c r="U94">
        <v>2.426752268</v>
      </c>
      <c r="V94">
        <v>0.12517559559999999</v>
      </c>
      <c r="W94">
        <v>10</v>
      </c>
      <c r="X94">
        <v>0.1054648027</v>
      </c>
      <c r="Y94">
        <v>4.16826551E-2</v>
      </c>
      <c r="Z94">
        <v>8.7046468399999993E-2</v>
      </c>
      <c r="AA94">
        <v>0.20907025470000001</v>
      </c>
      <c r="AB94">
        <v>17.035789444999999</v>
      </c>
      <c r="AC94">
        <v>17.479053625999999</v>
      </c>
      <c r="AD94">
        <v>5.2685044382999999</v>
      </c>
      <c r="AE94">
        <v>5.4792098189000003</v>
      </c>
    </row>
    <row r="95" spans="14:31" x14ac:dyDescent="0.2">
      <c r="N95" t="s">
        <v>160</v>
      </c>
      <c r="O95">
        <v>15</v>
      </c>
      <c r="P95">
        <v>1.4812369113999999</v>
      </c>
      <c r="Q95">
        <v>2.4024400225</v>
      </c>
      <c r="R95">
        <v>1.6651066619999999</v>
      </c>
      <c r="S95">
        <v>0.28087395110000002</v>
      </c>
      <c r="T95">
        <v>0.29732291220000001</v>
      </c>
      <c r="U95">
        <v>1.0057291820000001</v>
      </c>
      <c r="V95">
        <v>7.3560609700000001E-2</v>
      </c>
      <c r="W95">
        <v>11</v>
      </c>
      <c r="X95">
        <v>0.1115744558</v>
      </c>
      <c r="Y95">
        <v>4.2916751000000003E-2</v>
      </c>
      <c r="Z95">
        <v>1.3591695999999999E-3</v>
      </c>
      <c r="AA95">
        <v>8.6727586999999998E-3</v>
      </c>
      <c r="AB95">
        <v>18.206270250999999</v>
      </c>
      <c r="AC95">
        <v>18.370793385999999</v>
      </c>
      <c r="AD95">
        <v>5.8921721505000004</v>
      </c>
      <c r="AE95">
        <v>5.9538326192</v>
      </c>
    </row>
    <row r="96" spans="14:31" x14ac:dyDescent="0.2">
      <c r="N96" t="s">
        <v>161</v>
      </c>
      <c r="O96">
        <v>15</v>
      </c>
      <c r="P96">
        <v>0.95976675020000002</v>
      </c>
      <c r="Q96">
        <v>1.0436118384999999</v>
      </c>
      <c r="R96">
        <v>1.9576798322</v>
      </c>
      <c r="S96">
        <v>0.26226847219999999</v>
      </c>
      <c r="T96">
        <v>0.4669687723</v>
      </c>
      <c r="U96">
        <v>1.3357596866000001</v>
      </c>
      <c r="V96">
        <v>2.5682646199999999E-2</v>
      </c>
      <c r="W96">
        <v>9</v>
      </c>
      <c r="X96">
        <v>0.18869427690000001</v>
      </c>
      <c r="Y96">
        <v>6.5867051199999999E-2</v>
      </c>
      <c r="Z96">
        <v>5.6082237E-2</v>
      </c>
      <c r="AA96">
        <v>7.5932949099999994E-2</v>
      </c>
      <c r="AB96">
        <v>15.051737998</v>
      </c>
      <c r="AC96">
        <v>15.438314513</v>
      </c>
      <c r="AD96">
        <v>3.9990894566000001</v>
      </c>
      <c r="AE96">
        <v>4.2027789215000002</v>
      </c>
    </row>
    <row r="97" spans="14:31" x14ac:dyDescent="0.2">
      <c r="N97" t="s">
        <v>162</v>
      </c>
      <c r="O97">
        <v>13</v>
      </c>
      <c r="P97">
        <v>3.4324049751999999</v>
      </c>
      <c r="Q97">
        <v>1.602122268</v>
      </c>
      <c r="R97">
        <v>5.7203958609000001</v>
      </c>
      <c r="S97">
        <v>0.22225573770000001</v>
      </c>
      <c r="T97">
        <v>0.44232473919999998</v>
      </c>
      <c r="U97">
        <v>1.3778034804999999</v>
      </c>
      <c r="V97">
        <v>0.2517348137</v>
      </c>
      <c r="W97">
        <v>12</v>
      </c>
      <c r="X97">
        <v>0.39566157839999999</v>
      </c>
      <c r="Y97">
        <v>0.11245041610000001</v>
      </c>
      <c r="Z97">
        <v>1.19665369E-2</v>
      </c>
      <c r="AA97">
        <v>4.6208216599999997E-2</v>
      </c>
      <c r="AB97">
        <v>25.049041875</v>
      </c>
      <c r="AC97">
        <v>25.615328623</v>
      </c>
      <c r="AD97">
        <v>9.0504809885000004</v>
      </c>
      <c r="AE97">
        <v>9.2095201738999997</v>
      </c>
    </row>
    <row r="98" spans="14:31" x14ac:dyDescent="0.2">
      <c r="N98" t="s">
        <v>163</v>
      </c>
      <c r="O98">
        <v>9</v>
      </c>
      <c r="P98">
        <v>4.6100635193999997</v>
      </c>
      <c r="Q98">
        <v>1.2542250923</v>
      </c>
      <c r="R98">
        <v>7.3092797774999996</v>
      </c>
      <c r="S98">
        <v>0.26571922120000002</v>
      </c>
      <c r="T98">
        <v>0.65511931729999995</v>
      </c>
      <c r="U98">
        <v>2.0255331395999998</v>
      </c>
      <c r="V98">
        <v>0.35969591950000002</v>
      </c>
      <c r="W98">
        <v>11</v>
      </c>
      <c r="X98">
        <v>0.43326131919999999</v>
      </c>
      <c r="Y98">
        <v>0.16222403869999999</v>
      </c>
      <c r="Z98">
        <v>2.3832492300000001E-2</v>
      </c>
      <c r="AA98">
        <v>0.1024527065</v>
      </c>
      <c r="AB98">
        <v>27.479635987000002</v>
      </c>
      <c r="AC98">
        <v>28.201406544000001</v>
      </c>
      <c r="AD98">
        <v>9.9522108689</v>
      </c>
      <c r="AE98">
        <v>10.141995689</v>
      </c>
    </row>
    <row r="99" spans="14:31" x14ac:dyDescent="0.2">
      <c r="N99" t="s">
        <v>164</v>
      </c>
      <c r="O99">
        <v>14</v>
      </c>
      <c r="P99">
        <v>2.1038646817000002</v>
      </c>
      <c r="Q99">
        <v>2.2206609061</v>
      </c>
      <c r="R99">
        <v>2.8075544226</v>
      </c>
      <c r="S99">
        <v>0.34630923209999998</v>
      </c>
      <c r="T99">
        <v>0.35674803459999999</v>
      </c>
      <c r="U99">
        <v>0.99114244520000006</v>
      </c>
      <c r="V99">
        <v>0.29466016360000002</v>
      </c>
      <c r="W99">
        <v>10</v>
      </c>
      <c r="X99">
        <v>0.46832861840000001</v>
      </c>
      <c r="Y99">
        <v>0.11099197450000001</v>
      </c>
      <c r="Z99">
        <v>4.0008682199999999E-2</v>
      </c>
      <c r="AA99">
        <v>9.5475960799999995E-2</v>
      </c>
      <c r="AB99">
        <v>19.120939885999999</v>
      </c>
      <c r="AC99">
        <v>19.835745121999999</v>
      </c>
      <c r="AD99">
        <v>6.3210556554000004</v>
      </c>
      <c r="AE99">
        <v>6.5977603310999999</v>
      </c>
    </row>
    <row r="100" spans="14:31" x14ac:dyDescent="0.2">
      <c r="N100" t="s">
        <v>165</v>
      </c>
      <c r="O100">
        <v>12</v>
      </c>
      <c r="P100">
        <v>4.5339410793999999</v>
      </c>
      <c r="Q100">
        <v>1.3822201729000001</v>
      </c>
      <c r="R100">
        <v>8.1762190080000003</v>
      </c>
      <c r="S100">
        <v>0.31593415990000001</v>
      </c>
      <c r="T100">
        <v>0.44935561470000002</v>
      </c>
      <c r="U100">
        <v>1.6452333497</v>
      </c>
      <c r="V100">
        <v>0.36861468619999999</v>
      </c>
      <c r="W100">
        <v>11</v>
      </c>
      <c r="X100">
        <v>2.4354453596000001</v>
      </c>
      <c r="Y100">
        <v>0.76660552859999997</v>
      </c>
      <c r="Z100">
        <v>5.0869197400000003E-2</v>
      </c>
      <c r="AA100">
        <v>0.2310120289</v>
      </c>
      <c r="AB100">
        <v>27.871518071000001</v>
      </c>
      <c r="AC100">
        <v>31.355450184999999</v>
      </c>
      <c r="AD100">
        <v>10.039945758</v>
      </c>
      <c r="AE100">
        <v>10.891899596</v>
      </c>
    </row>
    <row r="101" spans="14:31" x14ac:dyDescent="0.2">
      <c r="N101" t="s">
        <v>166</v>
      </c>
      <c r="O101">
        <v>14</v>
      </c>
      <c r="P101">
        <v>1.3177680790999999</v>
      </c>
      <c r="Q101">
        <v>0.8631071052</v>
      </c>
      <c r="R101">
        <v>2.7519093711</v>
      </c>
      <c r="S101">
        <v>0.32397992380000001</v>
      </c>
      <c r="T101">
        <v>0.46386901349999998</v>
      </c>
      <c r="U101">
        <v>1.2006716368000001</v>
      </c>
      <c r="V101">
        <v>1.55605881E-2</v>
      </c>
      <c r="W101">
        <v>10</v>
      </c>
      <c r="X101">
        <v>0.39785455390000002</v>
      </c>
      <c r="Y101">
        <v>7.2496755199999999E-2</v>
      </c>
      <c r="Z101">
        <v>2.09949067E-2</v>
      </c>
      <c r="AA101">
        <v>4.2395805000000002E-2</v>
      </c>
      <c r="AB101">
        <v>16.936865718</v>
      </c>
      <c r="AC101">
        <v>17.470607738000002</v>
      </c>
      <c r="AD101">
        <v>5.1804420149999997</v>
      </c>
      <c r="AE101">
        <v>5.4296700585000002</v>
      </c>
    </row>
    <row r="102" spans="14:31" x14ac:dyDescent="0.2">
      <c r="N102" t="s">
        <v>167</v>
      </c>
      <c r="O102">
        <v>14</v>
      </c>
      <c r="P102">
        <v>2.5548620578999999</v>
      </c>
      <c r="Q102">
        <v>2.1119898851999999</v>
      </c>
      <c r="R102">
        <v>2.7975684270999999</v>
      </c>
      <c r="S102">
        <v>0.33253172689999999</v>
      </c>
      <c r="T102">
        <v>0.29581823340000002</v>
      </c>
      <c r="U102">
        <v>1.5498881158</v>
      </c>
      <c r="V102">
        <v>0.2385390956</v>
      </c>
      <c r="W102">
        <v>11</v>
      </c>
      <c r="X102">
        <v>0.58943843600000001</v>
      </c>
      <c r="Y102">
        <v>0.20325627060000001</v>
      </c>
      <c r="Z102">
        <v>3.3932083699999997E-2</v>
      </c>
      <c r="AA102">
        <v>0.1450741931</v>
      </c>
      <c r="AB102">
        <v>20.881197541999999</v>
      </c>
      <c r="AC102">
        <v>21.852898525000001</v>
      </c>
      <c r="AD102">
        <v>7.2762870556000001</v>
      </c>
      <c r="AE102">
        <v>7.6601908753999997</v>
      </c>
    </row>
    <row r="103" spans="14:31" x14ac:dyDescent="0.2">
      <c r="N103" t="s">
        <v>168</v>
      </c>
      <c r="O103">
        <v>14</v>
      </c>
      <c r="P103">
        <v>0.98848420969999995</v>
      </c>
      <c r="Q103">
        <v>0.92783263709999997</v>
      </c>
      <c r="R103">
        <v>1.8464317495</v>
      </c>
      <c r="S103">
        <v>0.25467381589999999</v>
      </c>
      <c r="T103">
        <v>0.52913757279999996</v>
      </c>
      <c r="U103">
        <v>1.0752391424000001</v>
      </c>
      <c r="V103">
        <v>3.07130652E-2</v>
      </c>
      <c r="W103">
        <v>8</v>
      </c>
      <c r="X103">
        <v>6.7703701899999996E-2</v>
      </c>
      <c r="Y103">
        <v>1.7533723000000001E-2</v>
      </c>
      <c r="Z103">
        <v>6.0235060100000001E-2</v>
      </c>
      <c r="AA103">
        <v>0.1142461519</v>
      </c>
      <c r="AB103">
        <v>13.652512193</v>
      </c>
      <c r="AC103">
        <v>13.91223083</v>
      </c>
      <c r="AD103">
        <v>3.0156728404000002</v>
      </c>
      <c r="AE103">
        <v>3.1641879164</v>
      </c>
    </row>
    <row r="104" spans="14:31" x14ac:dyDescent="0.2">
      <c r="N104" t="s">
        <v>169</v>
      </c>
      <c r="O104">
        <v>11</v>
      </c>
      <c r="P104">
        <v>1.4601130653000001</v>
      </c>
      <c r="Q104">
        <v>2.3808955691000002</v>
      </c>
      <c r="R104">
        <v>2.0134530829999999</v>
      </c>
      <c r="S104">
        <v>0.28340522260000001</v>
      </c>
      <c r="T104">
        <v>0.44968599999999997</v>
      </c>
      <c r="U104">
        <v>1.6611010480999999</v>
      </c>
      <c r="V104">
        <v>0.1683915222</v>
      </c>
      <c r="W104">
        <v>11</v>
      </c>
      <c r="X104">
        <v>0.43417095080000001</v>
      </c>
      <c r="Y104">
        <v>0.12557871279999999</v>
      </c>
      <c r="Z104">
        <v>1.58319572E-2</v>
      </c>
      <c r="AA104">
        <v>8.6509606700000005E-2</v>
      </c>
      <c r="AB104">
        <v>19.417045510000001</v>
      </c>
      <c r="AC104">
        <v>20.079136737999999</v>
      </c>
      <c r="AD104">
        <v>6.5009679232000002</v>
      </c>
      <c r="AE104">
        <v>6.7345522843000003</v>
      </c>
    </row>
    <row r="105" spans="14:31" x14ac:dyDescent="0.2">
      <c r="N105" t="s">
        <v>170</v>
      </c>
      <c r="O105">
        <v>5</v>
      </c>
      <c r="P105">
        <v>3.5367485528999998</v>
      </c>
      <c r="Q105">
        <v>1.3848050261</v>
      </c>
      <c r="R105">
        <v>7.9021536151999996</v>
      </c>
      <c r="S105">
        <v>0.25071953609999997</v>
      </c>
      <c r="T105">
        <v>0.6656703088</v>
      </c>
      <c r="U105">
        <v>1.9930410452</v>
      </c>
      <c r="V105">
        <v>1.4504241004</v>
      </c>
      <c r="W105">
        <v>12</v>
      </c>
      <c r="X105">
        <v>1.0251182637</v>
      </c>
      <c r="Y105">
        <v>0.77813024320000002</v>
      </c>
      <c r="Z105">
        <v>1.5712172699999999E-2</v>
      </c>
      <c r="AA105">
        <v>0.1251800388</v>
      </c>
      <c r="AB105">
        <v>29.183562185</v>
      </c>
      <c r="AC105">
        <v>31.127702902999999</v>
      </c>
      <c r="AD105">
        <v>10.551245507000001</v>
      </c>
      <c r="AE105">
        <v>11.0237385</v>
      </c>
    </row>
    <row r="106" spans="14:31" x14ac:dyDescent="0.2">
      <c r="N106" t="s">
        <v>171</v>
      </c>
      <c r="O106">
        <v>9</v>
      </c>
      <c r="P106">
        <v>1.1302870139000001</v>
      </c>
      <c r="Q106">
        <v>1.0999765399000001</v>
      </c>
      <c r="R106">
        <v>2.1634007193000002</v>
      </c>
      <c r="S106">
        <v>0.29173494109999998</v>
      </c>
      <c r="T106">
        <v>0.58603509499999995</v>
      </c>
      <c r="U106">
        <v>1.4257167836</v>
      </c>
      <c r="V106">
        <v>2.6907029799999999E-2</v>
      </c>
      <c r="W106">
        <v>9</v>
      </c>
      <c r="X106">
        <v>0.1052303148</v>
      </c>
      <c r="Y106">
        <v>1.8562185299999999E-2</v>
      </c>
      <c r="Z106">
        <v>2.7300754300000001E-2</v>
      </c>
      <c r="AA106">
        <v>7.2803838499999995E-2</v>
      </c>
      <c r="AB106">
        <v>15.724058123000001</v>
      </c>
      <c r="AC106">
        <v>15.947955215</v>
      </c>
      <c r="AD106">
        <v>4.4237124439000004</v>
      </c>
      <c r="AE106">
        <v>4.5361946141000002</v>
      </c>
    </row>
    <row r="107" spans="14:31" x14ac:dyDescent="0.2">
      <c r="N107" t="s">
        <v>172</v>
      </c>
      <c r="O107">
        <v>14</v>
      </c>
      <c r="P107">
        <v>2.1286049324</v>
      </c>
      <c r="Q107">
        <v>1.7114931652000001</v>
      </c>
      <c r="R107">
        <v>3.0129500442000001</v>
      </c>
      <c r="S107">
        <v>0.34081345439999999</v>
      </c>
      <c r="T107">
        <v>0.25358604750000002</v>
      </c>
      <c r="U107">
        <v>0.97837545240000001</v>
      </c>
      <c r="V107">
        <v>0.1436505324</v>
      </c>
      <c r="W107">
        <v>11</v>
      </c>
      <c r="X107">
        <v>0.58327938180000005</v>
      </c>
      <c r="Y107">
        <v>0.12376856410000001</v>
      </c>
      <c r="Z107">
        <v>2.9673280400000002E-2</v>
      </c>
      <c r="AA107">
        <v>0.1056598118</v>
      </c>
      <c r="AB107">
        <v>19.569473629000001</v>
      </c>
      <c r="AC107">
        <v>20.411854667</v>
      </c>
      <c r="AD107">
        <v>6.5754267197000003</v>
      </c>
      <c r="AE107">
        <v>6.8895743333999997</v>
      </c>
    </row>
    <row r="108" spans="14:31" x14ac:dyDescent="0.2">
      <c r="N108" t="s">
        <v>173</v>
      </c>
      <c r="O108">
        <v>12</v>
      </c>
      <c r="P108">
        <v>1.2275508145</v>
      </c>
      <c r="Q108">
        <v>1.646459313</v>
      </c>
      <c r="R108">
        <v>1.6592653450999999</v>
      </c>
      <c r="S108">
        <v>0.25155325699999997</v>
      </c>
      <c r="T108">
        <v>0.46611709359999998</v>
      </c>
      <c r="U108">
        <v>1.2299891949999999</v>
      </c>
      <c r="V108">
        <v>5.1775485000000003E-2</v>
      </c>
      <c r="W108">
        <v>10</v>
      </c>
      <c r="X108">
        <v>7.3493882199999999E-2</v>
      </c>
      <c r="Y108">
        <v>2.1216434700000002E-2</v>
      </c>
      <c r="Z108">
        <v>3.6189889599999997E-2</v>
      </c>
      <c r="AA108">
        <v>7.0359975000000005E-2</v>
      </c>
      <c r="AB108">
        <v>16.532710503000001</v>
      </c>
      <c r="AC108">
        <v>16.733970684999999</v>
      </c>
      <c r="AD108">
        <v>4.9028338663</v>
      </c>
      <c r="AE108">
        <v>4.9890325948000003</v>
      </c>
    </row>
    <row r="109" spans="14:31" x14ac:dyDescent="0.2">
      <c r="N109" t="s">
        <v>174</v>
      </c>
      <c r="O109">
        <v>15</v>
      </c>
      <c r="P109">
        <v>4.0275928104999998</v>
      </c>
      <c r="Q109">
        <v>0.90198289259999997</v>
      </c>
      <c r="R109">
        <v>6.5436658365999998</v>
      </c>
      <c r="S109">
        <v>0.2372524815</v>
      </c>
      <c r="T109">
        <v>0.4681730422</v>
      </c>
      <c r="U109">
        <v>1.5292411849000001</v>
      </c>
      <c r="V109">
        <v>0.50469563910000004</v>
      </c>
      <c r="W109">
        <v>11</v>
      </c>
      <c r="X109">
        <v>1.0499196690000001</v>
      </c>
      <c r="Y109">
        <v>0.21303292779999999</v>
      </c>
      <c r="Z109">
        <v>1.73541561E-2</v>
      </c>
      <c r="AA109">
        <v>7.3636389499999996E-2</v>
      </c>
      <c r="AB109">
        <v>25.212603887</v>
      </c>
      <c r="AC109">
        <v>26.566547029999999</v>
      </c>
      <c r="AD109">
        <v>9.1104517875000006</v>
      </c>
      <c r="AE109">
        <v>9.4733126360999993</v>
      </c>
    </row>
    <row r="110" spans="14:31" x14ac:dyDescent="0.2">
      <c r="N110" t="s">
        <v>175</v>
      </c>
      <c r="O110">
        <v>13</v>
      </c>
      <c r="P110">
        <v>2.0101268093</v>
      </c>
      <c r="Q110">
        <v>1.7472057865999999</v>
      </c>
      <c r="R110">
        <v>2.5168420878000002</v>
      </c>
      <c r="S110">
        <v>0.29798108950000002</v>
      </c>
      <c r="T110">
        <v>0.19869787780000001</v>
      </c>
      <c r="U110">
        <v>1.0763865839</v>
      </c>
      <c r="V110">
        <v>0.6277605195</v>
      </c>
      <c r="W110">
        <v>11</v>
      </c>
      <c r="X110">
        <v>0.4155916382</v>
      </c>
      <c r="Y110">
        <v>0.125335012</v>
      </c>
      <c r="Z110">
        <v>2.93380575E-2</v>
      </c>
      <c r="AA110">
        <v>0.12568202119999999</v>
      </c>
      <c r="AB110">
        <v>19.475000754</v>
      </c>
      <c r="AC110">
        <v>20.170947482999999</v>
      </c>
      <c r="AD110">
        <v>6.5883400844000004</v>
      </c>
      <c r="AE110">
        <v>6.8825918467999996</v>
      </c>
    </row>
    <row r="111" spans="14:31" x14ac:dyDescent="0.2">
      <c r="N111" t="s">
        <v>176</v>
      </c>
      <c r="O111">
        <v>12</v>
      </c>
      <c r="P111">
        <v>0.7459032914</v>
      </c>
      <c r="Q111">
        <v>0.51744317149999997</v>
      </c>
      <c r="R111">
        <v>1.8612673806</v>
      </c>
      <c r="S111">
        <v>0.21987755410000001</v>
      </c>
      <c r="T111">
        <v>0.51417570489999997</v>
      </c>
      <c r="U111">
        <v>2.0908143225</v>
      </c>
      <c r="V111">
        <v>0.36852794119999999</v>
      </c>
      <c r="W111">
        <v>11</v>
      </c>
      <c r="X111">
        <v>0.24395007099999999</v>
      </c>
      <c r="Y111">
        <v>7.5609947699999999E-2</v>
      </c>
      <c r="Z111">
        <v>0.1005569578</v>
      </c>
      <c r="AA111">
        <v>0.33263816819999997</v>
      </c>
      <c r="AB111">
        <v>17.318009365999998</v>
      </c>
      <c r="AC111">
        <v>18.070764511</v>
      </c>
      <c r="AD111">
        <v>5.4496584466</v>
      </c>
      <c r="AE111">
        <v>5.8006847846999996</v>
      </c>
    </row>
    <row r="112" spans="14:31" x14ac:dyDescent="0.2">
      <c r="N112" t="s">
        <v>177</v>
      </c>
      <c r="O112">
        <v>7</v>
      </c>
      <c r="P112">
        <v>4.3531003051999999</v>
      </c>
      <c r="Q112">
        <v>1.4766614686999999</v>
      </c>
      <c r="R112">
        <v>6.4355204405000004</v>
      </c>
      <c r="S112">
        <v>0.33316385230000001</v>
      </c>
      <c r="T112">
        <v>0.29909974480000001</v>
      </c>
      <c r="U112">
        <v>1.4194075869</v>
      </c>
      <c r="V112">
        <v>0.13333323010000001</v>
      </c>
      <c r="W112">
        <v>11</v>
      </c>
      <c r="X112">
        <v>0.93031934910000003</v>
      </c>
      <c r="Y112">
        <v>0.2470262328</v>
      </c>
      <c r="Z112">
        <v>2.93634441E-2</v>
      </c>
      <c r="AA112">
        <v>0.19366687960000001</v>
      </c>
      <c r="AB112">
        <v>25.450286628000001</v>
      </c>
      <c r="AC112">
        <v>26.850662534000001</v>
      </c>
      <c r="AD112">
        <v>9.1503161305000003</v>
      </c>
      <c r="AE112">
        <v>9.5422088698999996</v>
      </c>
    </row>
    <row r="113" spans="14:31" x14ac:dyDescent="0.2">
      <c r="N113" t="s">
        <v>178</v>
      </c>
      <c r="O113">
        <v>14</v>
      </c>
      <c r="P113">
        <v>2.0959009209000001</v>
      </c>
      <c r="Q113">
        <v>1.5789447109999999</v>
      </c>
      <c r="R113">
        <v>2.5738271439</v>
      </c>
      <c r="S113">
        <v>0.32274274609999998</v>
      </c>
      <c r="T113">
        <v>0.38598107729999998</v>
      </c>
      <c r="U113">
        <v>0.984992372</v>
      </c>
      <c r="V113">
        <v>8.8007516300000005E-2</v>
      </c>
      <c r="W113">
        <v>10</v>
      </c>
      <c r="X113">
        <v>0.36730590839999999</v>
      </c>
      <c r="Y113">
        <v>7.2371328999999998E-2</v>
      </c>
      <c r="Z113">
        <v>5.0704000499999999E-2</v>
      </c>
      <c r="AA113">
        <v>0.1267747216</v>
      </c>
      <c r="AB113">
        <v>18.030396488000001</v>
      </c>
      <c r="AC113">
        <v>18.647552446999999</v>
      </c>
      <c r="AD113">
        <v>5.7197754073000002</v>
      </c>
      <c r="AE113">
        <v>5.9650411793</v>
      </c>
    </row>
    <row r="114" spans="14:31" x14ac:dyDescent="0.2">
      <c r="N114" t="s">
        <v>179</v>
      </c>
      <c r="O114">
        <v>15</v>
      </c>
      <c r="P114">
        <v>0.80249362950000003</v>
      </c>
      <c r="Q114">
        <v>0.69157897550000003</v>
      </c>
      <c r="R114">
        <v>2.0885764471999999</v>
      </c>
      <c r="S114">
        <v>0.2572675854</v>
      </c>
      <c r="T114">
        <v>0.45674997719999999</v>
      </c>
      <c r="U114">
        <v>1.6060065578</v>
      </c>
      <c r="V114">
        <v>6.1030781300000003E-2</v>
      </c>
      <c r="W114">
        <v>9</v>
      </c>
      <c r="X114">
        <v>0.24011235950000001</v>
      </c>
      <c r="Y114">
        <v>0.13481915789999999</v>
      </c>
      <c r="Z114">
        <v>1.99933599E-2</v>
      </c>
      <c r="AA114">
        <v>3.59495762E-2</v>
      </c>
      <c r="AB114">
        <v>14.963703954</v>
      </c>
      <c r="AC114">
        <v>15.394578406999999</v>
      </c>
      <c r="AD114">
        <v>3.9668677197000002</v>
      </c>
      <c r="AE114">
        <v>4.2066398148999999</v>
      </c>
    </row>
    <row r="115" spans="14:31" x14ac:dyDescent="0.2">
      <c r="N115" t="s">
        <v>180</v>
      </c>
      <c r="O115">
        <v>9</v>
      </c>
      <c r="P115">
        <v>4.0051981571999997</v>
      </c>
      <c r="Q115">
        <v>1.3696778409999999</v>
      </c>
      <c r="R115">
        <v>7.9635841915999999</v>
      </c>
      <c r="S115">
        <v>0.27278464569999999</v>
      </c>
      <c r="T115">
        <v>0.33375351409999998</v>
      </c>
      <c r="U115">
        <v>1.8928980737000001</v>
      </c>
      <c r="V115">
        <v>0.59694064950000003</v>
      </c>
      <c r="W115">
        <v>12</v>
      </c>
      <c r="X115">
        <v>0.4558621578</v>
      </c>
      <c r="Y115">
        <v>0.16955260180000001</v>
      </c>
      <c r="Z115">
        <v>2.11668923E-2</v>
      </c>
      <c r="AA115">
        <v>0.22147156209999999</v>
      </c>
      <c r="AB115">
        <v>28.434837073000001</v>
      </c>
      <c r="AC115">
        <v>29.302890287</v>
      </c>
      <c r="AD115">
        <v>10.185220382000001</v>
      </c>
      <c r="AE115">
        <v>10.389216851</v>
      </c>
    </row>
    <row r="116" spans="14:31" x14ac:dyDescent="0.2">
      <c r="N116" t="s">
        <v>181</v>
      </c>
      <c r="O116">
        <v>10</v>
      </c>
      <c r="P116">
        <v>0.37610978779999998</v>
      </c>
      <c r="Q116">
        <v>0.95274565570000003</v>
      </c>
      <c r="R116">
        <v>3.0851432266000001</v>
      </c>
      <c r="S116">
        <v>0.3820765975</v>
      </c>
      <c r="T116">
        <v>0.44252285019999998</v>
      </c>
      <c r="U116">
        <v>1.8241451652</v>
      </c>
      <c r="V116">
        <v>0.55813257319999998</v>
      </c>
      <c r="W116">
        <v>11</v>
      </c>
      <c r="X116">
        <v>0.57771739759999996</v>
      </c>
      <c r="Y116">
        <v>0.29403729569999998</v>
      </c>
      <c r="Z116">
        <v>1.9998849799999999E-2</v>
      </c>
      <c r="AA116">
        <v>9.0461971299999999E-2</v>
      </c>
      <c r="AB116">
        <v>18.620875856000001</v>
      </c>
      <c r="AC116">
        <v>19.603091370000001</v>
      </c>
      <c r="AD116">
        <v>6.1619596001000003</v>
      </c>
      <c r="AE116">
        <v>6.5280705556000003</v>
      </c>
    </row>
    <row r="117" spans="14:31" x14ac:dyDescent="0.2">
      <c r="N117" t="s">
        <v>182</v>
      </c>
      <c r="O117">
        <v>14</v>
      </c>
      <c r="P117">
        <v>1.2041306483000001</v>
      </c>
      <c r="Q117">
        <v>1.6258429064</v>
      </c>
      <c r="R117">
        <v>2.2351521102</v>
      </c>
      <c r="S117">
        <v>0.28544932820000002</v>
      </c>
      <c r="T117">
        <v>0.4058923915</v>
      </c>
      <c r="U117">
        <v>1.8887355858999999</v>
      </c>
      <c r="V117">
        <v>0.8100264854</v>
      </c>
      <c r="W117">
        <v>11</v>
      </c>
      <c r="X117">
        <v>0.48191059050000001</v>
      </c>
      <c r="Y117">
        <v>0.21370745569999999</v>
      </c>
      <c r="Z117">
        <v>2.9556325000000001E-2</v>
      </c>
      <c r="AA117">
        <v>0.22307225210000001</v>
      </c>
      <c r="AB117">
        <v>19.455229456000001</v>
      </c>
      <c r="AC117">
        <v>20.403476079000001</v>
      </c>
      <c r="AD117">
        <v>6.5782626915</v>
      </c>
      <c r="AE117">
        <v>6.9557379377000004</v>
      </c>
    </row>
    <row r="118" spans="14:31" x14ac:dyDescent="0.2">
      <c r="N118" t="s">
        <v>183</v>
      </c>
      <c r="O118">
        <v>13</v>
      </c>
      <c r="P118">
        <v>4.8478451998000001</v>
      </c>
      <c r="Q118">
        <v>1.4610790119999999</v>
      </c>
      <c r="R118">
        <v>7.4530359356</v>
      </c>
      <c r="S118">
        <v>0.31669355459999998</v>
      </c>
      <c r="T118">
        <v>0.36930615010000001</v>
      </c>
      <c r="U118">
        <v>1.3712093396</v>
      </c>
      <c r="V118">
        <v>0.1518286486</v>
      </c>
      <c r="W118">
        <v>11</v>
      </c>
      <c r="X118">
        <v>1.6648325477000001</v>
      </c>
      <c r="Y118">
        <v>0.51187667849999996</v>
      </c>
      <c r="Z118">
        <v>2.6264861E-2</v>
      </c>
      <c r="AA118">
        <v>9.6641667599999995E-2</v>
      </c>
      <c r="AB118">
        <v>26.970997839999999</v>
      </c>
      <c r="AC118">
        <v>29.270613595</v>
      </c>
      <c r="AD118">
        <v>9.6973733518999996</v>
      </c>
      <c r="AE118">
        <v>10.285556006</v>
      </c>
    </row>
    <row r="119" spans="14:31" x14ac:dyDescent="0.2">
      <c r="N119" t="s">
        <v>184</v>
      </c>
      <c r="O119">
        <v>13</v>
      </c>
      <c r="P119">
        <v>1.2343872145999999</v>
      </c>
      <c r="Q119">
        <v>2.7284119028</v>
      </c>
      <c r="R119">
        <v>2.8173097104</v>
      </c>
      <c r="S119">
        <v>0.44603601209999999</v>
      </c>
      <c r="T119">
        <v>0.2629848367</v>
      </c>
      <c r="U119">
        <v>1.3620585918999999</v>
      </c>
      <c r="V119">
        <v>4.1495975834000003</v>
      </c>
      <c r="W119">
        <v>12</v>
      </c>
      <c r="X119">
        <v>2.2100860880000002</v>
      </c>
      <c r="Y119">
        <v>0.95282408839999999</v>
      </c>
      <c r="Z119">
        <v>1.3592410900000001E-2</v>
      </c>
      <c r="AA119">
        <v>0.1704915025</v>
      </c>
      <c r="AB119">
        <v>25.000785852</v>
      </c>
      <c r="AC119">
        <v>28.347779941999999</v>
      </c>
      <c r="AD119">
        <v>8.7915319936999996</v>
      </c>
      <c r="AE119">
        <v>9.7514141150999993</v>
      </c>
    </row>
    <row r="120" spans="14:31" x14ac:dyDescent="0.2">
      <c r="N120" t="s">
        <v>185</v>
      </c>
      <c r="O120">
        <v>13</v>
      </c>
      <c r="P120">
        <v>4.2283136156000003</v>
      </c>
      <c r="Q120">
        <v>1.4418171853999999</v>
      </c>
      <c r="R120">
        <v>7.3428714770000001</v>
      </c>
      <c r="S120">
        <v>0.26973664079999998</v>
      </c>
      <c r="T120">
        <v>0.40818054510000001</v>
      </c>
      <c r="U120">
        <v>1.6331201521000001</v>
      </c>
      <c r="V120">
        <v>0.36182548530000003</v>
      </c>
      <c r="W120">
        <v>12</v>
      </c>
      <c r="X120">
        <v>1.0440422657999999</v>
      </c>
      <c r="Y120">
        <v>0.29280925670000002</v>
      </c>
      <c r="Z120">
        <v>7.1989489999999996E-3</v>
      </c>
      <c r="AA120">
        <v>5.4469717299999998E-2</v>
      </c>
      <c r="AB120">
        <v>27.685865101000001</v>
      </c>
      <c r="AC120">
        <v>29.08438529</v>
      </c>
      <c r="AD120">
        <v>9.9263465763000003</v>
      </c>
      <c r="AE120">
        <v>10.240425392000001</v>
      </c>
    </row>
    <row r="121" spans="14:31" x14ac:dyDescent="0.2">
      <c r="N121" t="s">
        <v>186</v>
      </c>
      <c r="O121">
        <v>12</v>
      </c>
      <c r="P121">
        <v>1.6373651345</v>
      </c>
      <c r="Q121">
        <v>2.0466800912999998</v>
      </c>
      <c r="R121">
        <v>2.7184831470000002</v>
      </c>
      <c r="S121">
        <v>0.29888519749999998</v>
      </c>
      <c r="T121">
        <v>0.47490107259999997</v>
      </c>
      <c r="U121">
        <v>1.9255428953</v>
      </c>
      <c r="V121">
        <v>1.2610098781000001</v>
      </c>
      <c r="W121">
        <v>12</v>
      </c>
      <c r="X121">
        <v>0.54539143479999996</v>
      </c>
      <c r="Y121">
        <v>0.27925445049999997</v>
      </c>
      <c r="Z121">
        <v>4.7874660600000001E-2</v>
      </c>
      <c r="AA121">
        <v>0.35539131149999997</v>
      </c>
      <c r="AB121">
        <v>22.362867416</v>
      </c>
      <c r="AC121">
        <v>23.590779273999999</v>
      </c>
      <c r="AD121">
        <v>7.9701785146999997</v>
      </c>
      <c r="AE121">
        <v>8.4137654445999992</v>
      </c>
    </row>
    <row r="122" spans="14:31" x14ac:dyDescent="0.2">
      <c r="N122" t="s">
        <v>187</v>
      </c>
      <c r="O122">
        <v>12</v>
      </c>
      <c r="P122">
        <v>4.1366870063999999</v>
      </c>
      <c r="Q122">
        <v>1.0507868508</v>
      </c>
      <c r="R122">
        <v>6.6407202443999997</v>
      </c>
      <c r="S122">
        <v>0.24522086139999999</v>
      </c>
      <c r="T122">
        <v>0.56416962420000005</v>
      </c>
      <c r="U122">
        <v>1.7736073029999999</v>
      </c>
      <c r="V122">
        <v>0.26260277570000001</v>
      </c>
      <c r="W122">
        <v>11</v>
      </c>
      <c r="X122">
        <v>0.91932983800000001</v>
      </c>
      <c r="Y122">
        <v>0.39923970139999998</v>
      </c>
      <c r="Z122">
        <v>3.7813098500000003E-2</v>
      </c>
      <c r="AA122">
        <v>0.19860808730000001</v>
      </c>
      <c r="AB122">
        <v>25.673794665999999</v>
      </c>
      <c r="AC122">
        <v>27.228785390999999</v>
      </c>
      <c r="AD122">
        <v>9.3136517617999992</v>
      </c>
      <c r="AE122">
        <v>9.7764282443999999</v>
      </c>
    </row>
    <row r="123" spans="14:31" x14ac:dyDescent="0.2">
      <c r="N123" t="s">
        <v>188</v>
      </c>
      <c r="O123">
        <v>12</v>
      </c>
      <c r="P123">
        <v>4.4567622366000004</v>
      </c>
      <c r="Q123">
        <v>1.3447953649</v>
      </c>
      <c r="R123">
        <v>8.7951354928000001</v>
      </c>
      <c r="S123">
        <v>0.3062943219</v>
      </c>
      <c r="T123">
        <v>0.45206598240000001</v>
      </c>
      <c r="U123">
        <v>1.4838622984000001</v>
      </c>
      <c r="V123">
        <v>0.23196478719999999</v>
      </c>
      <c r="W123">
        <v>11</v>
      </c>
      <c r="X123">
        <v>2.0064245517999999</v>
      </c>
      <c r="Y123">
        <v>0.67777036219999998</v>
      </c>
      <c r="Z123">
        <v>3.14872343E-2</v>
      </c>
      <c r="AA123">
        <v>0.12976984320000001</v>
      </c>
      <c r="AB123">
        <v>28.070880484</v>
      </c>
      <c r="AC123">
        <v>30.916332476000001</v>
      </c>
      <c r="AD123">
        <v>10.126527805</v>
      </c>
      <c r="AE123">
        <v>10.816935963000001</v>
      </c>
    </row>
    <row r="124" spans="14:31" x14ac:dyDescent="0.2">
      <c r="N124" t="s">
        <v>189</v>
      </c>
      <c r="O124">
        <v>12</v>
      </c>
      <c r="P124">
        <v>0.69693639429999998</v>
      </c>
      <c r="Q124">
        <v>1.0712217372999999</v>
      </c>
      <c r="R124">
        <v>2.0308001560000002</v>
      </c>
      <c r="S124">
        <v>0.26675199350000001</v>
      </c>
      <c r="T124">
        <v>0.51670848970000005</v>
      </c>
      <c r="U124">
        <v>2.0026951939000002</v>
      </c>
      <c r="V124">
        <v>0.1412370111</v>
      </c>
      <c r="W124">
        <v>11</v>
      </c>
      <c r="X124">
        <v>0.39575702680000002</v>
      </c>
      <c r="Y124">
        <v>0.23180850389999999</v>
      </c>
      <c r="Z124">
        <v>5.2282649E-2</v>
      </c>
      <c r="AA124">
        <v>0.18215204460000001</v>
      </c>
      <c r="AB124">
        <v>17.726350975999999</v>
      </c>
      <c r="AC124">
        <v>18.588351200000002</v>
      </c>
      <c r="AD124">
        <v>5.6617214513</v>
      </c>
      <c r="AE124">
        <v>6.0680091851000002</v>
      </c>
    </row>
    <row r="125" spans="14:31" x14ac:dyDescent="0.2">
      <c r="N125" t="s">
        <v>190</v>
      </c>
      <c r="O125">
        <v>15</v>
      </c>
      <c r="P125">
        <v>1.3182030255999999</v>
      </c>
      <c r="Q125">
        <v>1.3168823701000001</v>
      </c>
      <c r="R125">
        <v>2.3686484299999999</v>
      </c>
      <c r="S125">
        <v>0.2953139172</v>
      </c>
      <c r="T125">
        <v>0.58359741870000004</v>
      </c>
      <c r="U125">
        <v>2.1922372661999998</v>
      </c>
      <c r="V125">
        <v>0.79299584950000002</v>
      </c>
      <c r="W125">
        <v>10</v>
      </c>
      <c r="X125">
        <v>0.72976933570000002</v>
      </c>
      <c r="Y125">
        <v>0.24256891520000001</v>
      </c>
      <c r="Z125">
        <v>3.1065616099999999E-2</v>
      </c>
      <c r="AA125">
        <v>0.18722011699999999</v>
      </c>
      <c r="AB125">
        <v>18.867878276999999</v>
      </c>
      <c r="AC125">
        <v>20.058502261000001</v>
      </c>
      <c r="AD125">
        <v>6.2702821610999999</v>
      </c>
      <c r="AE125">
        <v>6.7973341975999997</v>
      </c>
    </row>
    <row r="126" spans="14:31" x14ac:dyDescent="0.2">
      <c r="N126" t="s">
        <v>191</v>
      </c>
      <c r="O126">
        <v>15</v>
      </c>
      <c r="P126">
        <v>2.1666423344000001</v>
      </c>
      <c r="Q126">
        <v>1.5839239857</v>
      </c>
      <c r="R126">
        <v>1.9600904421000001</v>
      </c>
      <c r="S126">
        <v>0.26393213799999998</v>
      </c>
      <c r="T126">
        <v>0.1685348405</v>
      </c>
      <c r="U126">
        <v>1.686243441</v>
      </c>
      <c r="V126">
        <v>5.3344460355000001</v>
      </c>
      <c r="W126">
        <v>11</v>
      </c>
      <c r="X126">
        <v>0.40094699119999999</v>
      </c>
      <c r="Y126">
        <v>0.10292316009999999</v>
      </c>
      <c r="Z126">
        <v>5.477488E-3</v>
      </c>
      <c r="AA126">
        <v>7.4881551000000005E-2</v>
      </c>
      <c r="AB126">
        <v>24.163813217000001</v>
      </c>
      <c r="AC126">
        <v>24.748042407</v>
      </c>
      <c r="AD126">
        <v>8.3389627734000005</v>
      </c>
      <c r="AE126">
        <v>8.5403026491999992</v>
      </c>
    </row>
    <row r="127" spans="14:31" x14ac:dyDescent="0.2">
      <c r="N127" t="s">
        <v>192</v>
      </c>
      <c r="O127">
        <v>14</v>
      </c>
      <c r="P127">
        <v>3.8127370103999998</v>
      </c>
      <c r="Q127">
        <v>0.80681108530000001</v>
      </c>
      <c r="R127">
        <v>6.8087725749999999</v>
      </c>
      <c r="S127">
        <v>0.23888829819999999</v>
      </c>
      <c r="T127">
        <v>0.50995598040000001</v>
      </c>
      <c r="U127">
        <v>1.7613327512000001</v>
      </c>
      <c r="V127">
        <v>0.49065647550000002</v>
      </c>
      <c r="W127">
        <v>12</v>
      </c>
      <c r="X127">
        <v>0.38370396309999999</v>
      </c>
      <c r="Y127">
        <v>0.1032800401</v>
      </c>
      <c r="Z127">
        <v>3.08268984E-2</v>
      </c>
      <c r="AA127">
        <v>0.15355059730000001</v>
      </c>
      <c r="AB127">
        <v>26.429154176000001</v>
      </c>
      <c r="AC127">
        <v>27.100515675</v>
      </c>
      <c r="AD127">
        <v>9.6073628840000005</v>
      </c>
      <c r="AE127">
        <v>9.7875313444999996</v>
      </c>
    </row>
    <row r="128" spans="14:31" x14ac:dyDescent="0.2">
      <c r="N128" t="s">
        <v>193</v>
      </c>
      <c r="O128">
        <v>15</v>
      </c>
      <c r="P128">
        <v>1.0398938412000001</v>
      </c>
      <c r="Q128">
        <v>1.5050503403</v>
      </c>
      <c r="R128">
        <v>2.2609022213999999</v>
      </c>
      <c r="S128">
        <v>0.30495002519999997</v>
      </c>
      <c r="T128">
        <v>0.58596583579999995</v>
      </c>
      <c r="U128">
        <v>1.5230685314000001</v>
      </c>
      <c r="V128">
        <v>4.2974429100000003E-2</v>
      </c>
      <c r="W128">
        <v>9</v>
      </c>
      <c r="X128">
        <v>0.2246264681</v>
      </c>
      <c r="Y128">
        <v>6.5854466400000006E-2</v>
      </c>
      <c r="Z128">
        <v>4.4413936600000002E-2</v>
      </c>
      <c r="AA128">
        <v>0.10511011300000001</v>
      </c>
      <c r="AB128">
        <v>16.262805224000001</v>
      </c>
      <c r="AC128">
        <v>16.702810208999999</v>
      </c>
      <c r="AD128">
        <v>4.7322606298999998</v>
      </c>
      <c r="AE128">
        <v>4.9339023503000004</v>
      </c>
    </row>
    <row r="129" spans="14:31" x14ac:dyDescent="0.2">
      <c r="N129" t="s">
        <v>194</v>
      </c>
      <c r="O129">
        <v>13</v>
      </c>
      <c r="P129">
        <v>0.99584843010000001</v>
      </c>
      <c r="Q129">
        <v>1.2326265220999999</v>
      </c>
      <c r="R129">
        <v>2.1215272166000001</v>
      </c>
      <c r="S129">
        <v>0.28637126330000001</v>
      </c>
      <c r="T129">
        <v>0.47425757390000001</v>
      </c>
      <c r="U129">
        <v>1.6332445006</v>
      </c>
      <c r="V129">
        <v>0.23488194439999999</v>
      </c>
      <c r="W129">
        <v>10</v>
      </c>
      <c r="X129">
        <v>0.3377771631</v>
      </c>
      <c r="Y129">
        <v>0.12100003550000001</v>
      </c>
      <c r="Z129">
        <v>2.00076395E-2</v>
      </c>
      <c r="AA129">
        <v>0.1185125774</v>
      </c>
      <c r="AB129">
        <v>16.978757451</v>
      </c>
      <c r="AC129">
        <v>17.576054866</v>
      </c>
      <c r="AD129">
        <v>5.2306880075000004</v>
      </c>
      <c r="AE129">
        <v>5.4981553014999998</v>
      </c>
    </row>
    <row r="130" spans="14:31" x14ac:dyDescent="0.2">
      <c r="N130" t="s">
        <v>195</v>
      </c>
      <c r="O130">
        <v>8</v>
      </c>
      <c r="P130">
        <v>2.8545372866999998</v>
      </c>
      <c r="Q130">
        <v>2.2290832254000001</v>
      </c>
      <c r="R130">
        <v>5.9532009662999998</v>
      </c>
      <c r="S130">
        <v>0.23129075190000001</v>
      </c>
      <c r="T130">
        <v>0.38000118589999998</v>
      </c>
      <c r="U130">
        <v>1.3846437010999999</v>
      </c>
      <c r="V130">
        <v>0.43700240470000001</v>
      </c>
      <c r="W130">
        <v>11</v>
      </c>
      <c r="X130">
        <v>0.28639093809999999</v>
      </c>
      <c r="Y130">
        <v>8.2537560800000007E-2</v>
      </c>
      <c r="Z130">
        <v>7.1514726000000001E-3</v>
      </c>
      <c r="AA130">
        <v>8.0874265200000003E-2</v>
      </c>
      <c r="AB130">
        <v>24.469759522</v>
      </c>
      <c r="AC130">
        <v>24.926713758999998</v>
      </c>
      <c r="AD130">
        <v>8.6983576634999995</v>
      </c>
      <c r="AE130">
        <v>8.8146569269999997</v>
      </c>
    </row>
    <row r="131" spans="14:31" x14ac:dyDescent="0.2">
      <c r="N131" t="s">
        <v>196</v>
      </c>
      <c r="O131">
        <v>10</v>
      </c>
      <c r="P131">
        <v>0.93622353069999997</v>
      </c>
      <c r="Q131">
        <v>1.5963529386999999</v>
      </c>
      <c r="R131">
        <v>2.3925088317999998</v>
      </c>
      <c r="S131">
        <v>0.30430873130000002</v>
      </c>
      <c r="T131">
        <v>0.58175015640000005</v>
      </c>
      <c r="U131">
        <v>2.1453699530999999</v>
      </c>
      <c r="V131">
        <v>0.4413288219</v>
      </c>
      <c r="W131">
        <v>9</v>
      </c>
      <c r="X131">
        <v>0.90911483029999995</v>
      </c>
      <c r="Y131">
        <v>0.41276510020000001</v>
      </c>
      <c r="Z131">
        <v>2.37731864E-2</v>
      </c>
      <c r="AA131">
        <v>0.14932630059999999</v>
      </c>
      <c r="AB131">
        <v>17.397842963999999</v>
      </c>
      <c r="AC131">
        <v>18.892822380999998</v>
      </c>
      <c r="AD131">
        <v>5.4388344137000004</v>
      </c>
      <c r="AE131">
        <v>6.1228926292999999</v>
      </c>
    </row>
    <row r="132" spans="14:31" x14ac:dyDescent="0.2">
      <c r="N132" t="s">
        <v>197</v>
      </c>
      <c r="O132">
        <v>14</v>
      </c>
      <c r="P132">
        <v>0.80575125359999999</v>
      </c>
      <c r="Q132">
        <v>1.4964973079999999</v>
      </c>
      <c r="R132">
        <v>2.3086495475</v>
      </c>
      <c r="S132">
        <v>0.29841858240000002</v>
      </c>
      <c r="T132">
        <v>0.61133696849999997</v>
      </c>
      <c r="U132">
        <v>2.1051823326000001</v>
      </c>
      <c r="V132">
        <v>0.47011820650000002</v>
      </c>
      <c r="W132">
        <v>10</v>
      </c>
      <c r="X132">
        <v>0.47908710129999998</v>
      </c>
      <c r="Y132">
        <v>0.21975932200000001</v>
      </c>
      <c r="Z132">
        <v>2.5674378000000001E-2</v>
      </c>
      <c r="AA132">
        <v>0.1244803389</v>
      </c>
      <c r="AB132">
        <v>18.095954199000001</v>
      </c>
      <c r="AC132">
        <v>18.944955339</v>
      </c>
      <c r="AD132">
        <v>5.8380521655999997</v>
      </c>
      <c r="AE132">
        <v>6.1930772053999998</v>
      </c>
    </row>
    <row r="133" spans="14:31" x14ac:dyDescent="0.2">
      <c r="N133" t="s">
        <v>198</v>
      </c>
      <c r="O133">
        <v>12</v>
      </c>
      <c r="P133">
        <v>0.70892213510000002</v>
      </c>
      <c r="Q133">
        <v>0.69100767610000002</v>
      </c>
      <c r="R133">
        <v>1.9792883256</v>
      </c>
      <c r="S133">
        <v>0.2334007035</v>
      </c>
      <c r="T133">
        <v>0.51136717890000005</v>
      </c>
      <c r="U133">
        <v>1.8407348231</v>
      </c>
      <c r="V133">
        <v>0.1484542707</v>
      </c>
      <c r="W133">
        <v>10</v>
      </c>
      <c r="X133">
        <v>0.43750626259999997</v>
      </c>
      <c r="Y133">
        <v>0.23949093120000001</v>
      </c>
      <c r="Z133">
        <v>4.0393518599999997E-2</v>
      </c>
      <c r="AA133">
        <v>0.11112700590000001</v>
      </c>
      <c r="AB133">
        <v>16.113175113</v>
      </c>
      <c r="AC133">
        <v>16.941692831000001</v>
      </c>
      <c r="AD133">
        <v>4.7263438607000001</v>
      </c>
      <c r="AE133">
        <v>5.1637006030999997</v>
      </c>
    </row>
    <row r="134" spans="14:31" x14ac:dyDescent="0.2">
      <c r="N134" t="s">
        <v>199</v>
      </c>
      <c r="O134">
        <v>13</v>
      </c>
      <c r="P134">
        <v>3.8431746387999999</v>
      </c>
      <c r="Q134">
        <v>0.87014997849999998</v>
      </c>
      <c r="R134">
        <v>6.2005496588</v>
      </c>
      <c r="S134">
        <v>0.23031228919999999</v>
      </c>
      <c r="T134">
        <v>0.54962661410000002</v>
      </c>
      <c r="U134">
        <v>1.6877132361</v>
      </c>
      <c r="V134">
        <v>0.64878243550000003</v>
      </c>
      <c r="W134">
        <v>11</v>
      </c>
      <c r="X134">
        <v>0.20281120950000001</v>
      </c>
      <c r="Y134">
        <v>4.7280939500000001E-2</v>
      </c>
      <c r="Z134">
        <v>6.3090502000000007E-2</v>
      </c>
      <c r="AA134">
        <v>0.1211407702</v>
      </c>
      <c r="AB134">
        <v>25.030308851000001</v>
      </c>
      <c r="AC134">
        <v>25.464632271999999</v>
      </c>
      <c r="AD134">
        <v>9.0516437459999999</v>
      </c>
      <c r="AE134">
        <v>9.1832887384999999</v>
      </c>
    </row>
    <row r="135" spans="14:31" x14ac:dyDescent="0.2">
      <c r="N135" t="s">
        <v>200</v>
      </c>
      <c r="O135">
        <v>13</v>
      </c>
      <c r="P135">
        <v>0.92778151720000002</v>
      </c>
      <c r="Q135">
        <v>0.73783655370000001</v>
      </c>
      <c r="R135">
        <v>2.1679129578</v>
      </c>
      <c r="S135">
        <v>0.27335482080000001</v>
      </c>
      <c r="T135">
        <v>0.54072254350000004</v>
      </c>
      <c r="U135">
        <v>1.2259922459999999</v>
      </c>
      <c r="V135">
        <v>6.2339210800000003E-2</v>
      </c>
      <c r="W135">
        <v>8</v>
      </c>
      <c r="X135">
        <v>0.14149755559999999</v>
      </c>
      <c r="Y135">
        <v>3.6423260300000003E-2</v>
      </c>
      <c r="Z135">
        <v>4.1376696499999997E-2</v>
      </c>
      <c r="AA135">
        <v>7.6785545999999996E-2</v>
      </c>
      <c r="AB135">
        <v>13.93593985</v>
      </c>
      <c r="AC135">
        <v>14.232022907999999</v>
      </c>
      <c r="AD135">
        <v>3.202167948</v>
      </c>
      <c r="AE135">
        <v>3.3608489866000002</v>
      </c>
    </row>
    <row r="136" spans="14:31" x14ac:dyDescent="0.2">
      <c r="N136" t="s">
        <v>201</v>
      </c>
      <c r="O136">
        <v>13</v>
      </c>
      <c r="P136">
        <v>0.67392297670000001</v>
      </c>
      <c r="Q136">
        <v>0.7950702046</v>
      </c>
      <c r="R136">
        <v>1.9189291229000001</v>
      </c>
      <c r="S136">
        <v>0.2333790023</v>
      </c>
      <c r="T136">
        <v>0.51473511149999995</v>
      </c>
      <c r="U136">
        <v>1.9005241343999999</v>
      </c>
      <c r="V136">
        <v>0.2045922929</v>
      </c>
      <c r="W136">
        <v>10</v>
      </c>
      <c r="X136">
        <v>0.2895826957</v>
      </c>
      <c r="Y136">
        <v>0.18450112329999999</v>
      </c>
      <c r="Z136">
        <v>7.5011248200000005E-2</v>
      </c>
      <c r="AA136">
        <v>0.19378314499999999</v>
      </c>
      <c r="AB136">
        <v>16.241152844999998</v>
      </c>
      <c r="AC136">
        <v>16.984031057999999</v>
      </c>
      <c r="AD136">
        <v>4.8111376514000002</v>
      </c>
      <c r="AE136">
        <v>5.2050487009999999</v>
      </c>
    </row>
    <row r="137" spans="14:31" x14ac:dyDescent="0.2">
      <c r="N137" t="s">
        <v>202</v>
      </c>
      <c r="O137">
        <v>13</v>
      </c>
      <c r="P137">
        <v>0.90232707099999998</v>
      </c>
      <c r="Q137">
        <v>0.46704557079999998</v>
      </c>
      <c r="R137">
        <v>2.5023410237000001</v>
      </c>
      <c r="S137">
        <v>0.3164389527</v>
      </c>
      <c r="T137">
        <v>0.4379071913</v>
      </c>
      <c r="U137">
        <v>0.90753460959999999</v>
      </c>
      <c r="V137">
        <v>1.94322956E-2</v>
      </c>
      <c r="W137">
        <v>10</v>
      </c>
      <c r="X137">
        <v>0.29914687579999999</v>
      </c>
      <c r="Y137">
        <v>5.3420621100000003E-2</v>
      </c>
      <c r="Z137">
        <v>7.7920735500000005E-2</v>
      </c>
      <c r="AA137">
        <v>0.1386674527</v>
      </c>
      <c r="AB137">
        <v>15.553026715</v>
      </c>
      <c r="AC137">
        <v>16.1221824</v>
      </c>
      <c r="AD137">
        <v>4.3660419068999996</v>
      </c>
      <c r="AE137">
        <v>4.6700784196000003</v>
      </c>
    </row>
    <row r="138" spans="14:31" x14ac:dyDescent="0.2">
      <c r="N138" t="s">
        <v>203</v>
      </c>
      <c r="O138">
        <v>15</v>
      </c>
      <c r="P138">
        <v>4.8487813681</v>
      </c>
      <c r="Q138">
        <v>3.0530645958</v>
      </c>
      <c r="R138">
        <v>7.2387428197999997</v>
      </c>
      <c r="S138">
        <v>0.39289632899999999</v>
      </c>
      <c r="T138">
        <v>0.33779419789999998</v>
      </c>
      <c r="U138">
        <v>1.2542388342999999</v>
      </c>
      <c r="V138">
        <v>0.1621143793</v>
      </c>
      <c r="W138">
        <v>12</v>
      </c>
      <c r="X138">
        <v>1.6100444332999999</v>
      </c>
      <c r="Y138">
        <v>0.51639982890000002</v>
      </c>
      <c r="Z138">
        <v>6.5907441900000002E-2</v>
      </c>
      <c r="AA138">
        <v>0.34678273459999998</v>
      </c>
      <c r="AB138">
        <v>29.287632523999999</v>
      </c>
      <c r="AC138">
        <v>31.826766963000001</v>
      </c>
      <c r="AD138">
        <v>10.501655711</v>
      </c>
      <c r="AE138">
        <v>11.109791393</v>
      </c>
    </row>
    <row r="139" spans="14:31" x14ac:dyDescent="0.2">
      <c r="N139" t="s">
        <v>204</v>
      </c>
      <c r="O139">
        <v>15</v>
      </c>
      <c r="P139">
        <v>0.77505767520000002</v>
      </c>
      <c r="Q139">
        <v>2.2579754373999998</v>
      </c>
      <c r="R139">
        <v>2.0411254522000002</v>
      </c>
      <c r="S139">
        <v>0.28296848959999998</v>
      </c>
      <c r="T139">
        <v>0.3556452638</v>
      </c>
      <c r="U139">
        <v>1.385879488</v>
      </c>
      <c r="V139">
        <v>0.34232065820000002</v>
      </c>
      <c r="W139">
        <v>11</v>
      </c>
      <c r="X139">
        <v>0.63499754279999998</v>
      </c>
      <c r="Y139">
        <v>0.16434275749999999</v>
      </c>
      <c r="Z139">
        <v>1.00050828E-2</v>
      </c>
      <c r="AA139">
        <v>7.9022609399999999E-2</v>
      </c>
      <c r="AB139">
        <v>18.440972464000001</v>
      </c>
      <c r="AC139">
        <v>19.329340457000001</v>
      </c>
      <c r="AD139">
        <v>5.9850124957000004</v>
      </c>
      <c r="AE139">
        <v>6.2944164793999997</v>
      </c>
    </row>
    <row r="140" spans="14:31" x14ac:dyDescent="0.2">
      <c r="N140" t="s">
        <v>205</v>
      </c>
      <c r="O140">
        <v>10</v>
      </c>
      <c r="P140">
        <v>0.91648001680000002</v>
      </c>
      <c r="Q140">
        <v>0.89216971450000004</v>
      </c>
      <c r="R140">
        <v>2.0096628546000002</v>
      </c>
      <c r="S140">
        <v>0.25568135559999999</v>
      </c>
      <c r="T140">
        <v>0.6165888008</v>
      </c>
      <c r="U140">
        <v>2.0128922766000001</v>
      </c>
      <c r="V140">
        <v>3.74479042E-2</v>
      </c>
      <c r="W140">
        <v>9</v>
      </c>
      <c r="X140">
        <v>6.6757936000000004E-2</v>
      </c>
      <c r="Y140">
        <v>2.00721593E-2</v>
      </c>
      <c r="Z140">
        <v>5.1027851800000003E-2</v>
      </c>
      <c r="AA140">
        <v>8.12071459E-2</v>
      </c>
      <c r="AB140">
        <v>15.740922922999999</v>
      </c>
      <c r="AC140">
        <v>15.959988016</v>
      </c>
      <c r="AD140">
        <v>4.4435170493999996</v>
      </c>
      <c r="AE140">
        <v>4.5468822616000004</v>
      </c>
    </row>
    <row r="141" spans="14:31" x14ac:dyDescent="0.2">
      <c r="N141" t="s">
        <v>206</v>
      </c>
      <c r="O141">
        <v>12</v>
      </c>
      <c r="P141">
        <v>5.3351118963999999</v>
      </c>
      <c r="Q141">
        <v>0.81360200029999996</v>
      </c>
      <c r="R141">
        <v>8.1334240358999992</v>
      </c>
      <c r="S141">
        <v>0.28893518620000003</v>
      </c>
      <c r="T141">
        <v>0.55241004859999998</v>
      </c>
      <c r="U141">
        <v>1.0477970824</v>
      </c>
      <c r="V141">
        <v>0.18108904840000001</v>
      </c>
      <c r="W141">
        <v>10</v>
      </c>
      <c r="X141">
        <v>2.0259983036000002</v>
      </c>
      <c r="Y141">
        <v>0.44598723620000003</v>
      </c>
      <c r="Z141">
        <v>4.0963698899999998E-2</v>
      </c>
      <c r="AA141">
        <v>0.13195833430000001</v>
      </c>
      <c r="AB141">
        <v>26.352369297999999</v>
      </c>
      <c r="AC141">
        <v>28.997276871</v>
      </c>
      <c r="AD141">
        <v>9.5305781447999998</v>
      </c>
      <c r="AE141">
        <v>10.257386070000001</v>
      </c>
    </row>
    <row r="142" spans="14:31" x14ac:dyDescent="0.2">
      <c r="N142" t="s">
        <v>207</v>
      </c>
      <c r="O142">
        <v>12</v>
      </c>
      <c r="P142">
        <v>0.77158385780000005</v>
      </c>
      <c r="Q142">
        <v>0.64327821959999998</v>
      </c>
      <c r="R142">
        <v>2.0216413018999999</v>
      </c>
      <c r="S142">
        <v>0.23874006740000001</v>
      </c>
      <c r="T142">
        <v>0.4702675369</v>
      </c>
      <c r="U142">
        <v>1.8454482575</v>
      </c>
      <c r="V142">
        <v>8.6398466100000001E-2</v>
      </c>
      <c r="W142">
        <v>10</v>
      </c>
      <c r="X142">
        <v>0.48603842229999999</v>
      </c>
      <c r="Y142">
        <v>0.15750750259999999</v>
      </c>
      <c r="Z142">
        <v>3.0481984199999999E-2</v>
      </c>
      <c r="AA142">
        <v>6.03892054E-2</v>
      </c>
      <c r="AB142">
        <v>16.077357707000001</v>
      </c>
      <c r="AC142">
        <v>16.811774822</v>
      </c>
      <c r="AD142">
        <v>4.7054906220000001</v>
      </c>
      <c r="AE142">
        <v>5.1016100672000002</v>
      </c>
    </row>
    <row r="143" spans="14:31" x14ac:dyDescent="0.2">
      <c r="N143" t="s">
        <v>208</v>
      </c>
      <c r="O143">
        <v>8</v>
      </c>
      <c r="P143">
        <v>3.9144878372999998</v>
      </c>
      <c r="Q143">
        <v>1.2743834414999999</v>
      </c>
      <c r="R143">
        <v>6.3860885636000004</v>
      </c>
      <c r="S143">
        <v>0.25900571430000002</v>
      </c>
      <c r="T143">
        <v>0.46242566330000001</v>
      </c>
      <c r="U143">
        <v>1.7188188409</v>
      </c>
      <c r="V143">
        <v>0.30408888499999998</v>
      </c>
      <c r="W143">
        <v>11</v>
      </c>
      <c r="X143">
        <v>0.92965581549999998</v>
      </c>
      <c r="Y143">
        <v>0.22674346240000001</v>
      </c>
      <c r="Z143">
        <v>5.5045351000000001E-3</v>
      </c>
      <c r="AA143">
        <v>1.5698281500000001E-2</v>
      </c>
      <c r="AB143">
        <v>25.319298946</v>
      </c>
      <c r="AC143">
        <v>26.496901040000001</v>
      </c>
      <c r="AD143">
        <v>9.1817139665000003</v>
      </c>
      <c r="AE143">
        <v>9.5318030364999995</v>
      </c>
    </row>
    <row r="144" spans="14:31" x14ac:dyDescent="0.2">
      <c r="N144" t="s">
        <v>209</v>
      </c>
      <c r="O144">
        <v>13</v>
      </c>
      <c r="P144">
        <v>2.4321116487999999</v>
      </c>
      <c r="Q144">
        <v>1.5736018165000001</v>
      </c>
      <c r="R144">
        <v>1.1658116445</v>
      </c>
      <c r="S144">
        <v>0.2890165012</v>
      </c>
      <c r="T144">
        <v>0.13917908679999999</v>
      </c>
      <c r="U144">
        <v>1.5525893800999999</v>
      </c>
      <c r="V144">
        <v>4.1003142581000001</v>
      </c>
      <c r="W144">
        <v>12</v>
      </c>
      <c r="X144">
        <v>0.36586905419999999</v>
      </c>
      <c r="Y144">
        <v>0.32076612360000001</v>
      </c>
      <c r="Z144">
        <v>9.7053325000000003E-3</v>
      </c>
      <c r="AA144">
        <v>0.1790386508</v>
      </c>
      <c r="AB144">
        <v>23.252624336</v>
      </c>
      <c r="AC144">
        <v>24.128003497000002</v>
      </c>
      <c r="AD144">
        <v>8.1845005695000008</v>
      </c>
      <c r="AE144">
        <v>8.4887247421000005</v>
      </c>
    </row>
    <row r="145" spans="14:31" x14ac:dyDescent="0.2">
      <c r="N145" t="s">
        <v>210</v>
      </c>
      <c r="O145">
        <v>14</v>
      </c>
      <c r="P145">
        <v>3.8850295754999999</v>
      </c>
      <c r="Q145">
        <v>1.2318803251999999</v>
      </c>
      <c r="R145">
        <v>6.2131223418000001</v>
      </c>
      <c r="S145">
        <v>0.23739209920000001</v>
      </c>
      <c r="T145">
        <v>0.49899998559999997</v>
      </c>
      <c r="U145">
        <v>1.6664864094</v>
      </c>
      <c r="V145">
        <v>0.2342505289</v>
      </c>
      <c r="W145">
        <v>11</v>
      </c>
      <c r="X145">
        <v>1.3398753875</v>
      </c>
      <c r="Y145">
        <v>0.38387791469999999</v>
      </c>
      <c r="Z145">
        <v>1.25760358E-2</v>
      </c>
      <c r="AA145">
        <v>4.78467422E-2</v>
      </c>
      <c r="AB145">
        <v>24.967161266000002</v>
      </c>
      <c r="AC145">
        <v>26.751337346</v>
      </c>
      <c r="AD145">
        <v>9.0272167719999992</v>
      </c>
      <c r="AE145">
        <v>9.5527184830999996</v>
      </c>
    </row>
    <row r="146" spans="14:31" x14ac:dyDescent="0.2">
      <c r="N146" t="s">
        <v>211</v>
      </c>
      <c r="O146">
        <v>13</v>
      </c>
      <c r="P146">
        <v>2.2757385563999999</v>
      </c>
      <c r="Q146">
        <v>2.6104935936999998</v>
      </c>
      <c r="R146">
        <v>2.7891153004000002</v>
      </c>
      <c r="S146">
        <v>0.31072161590000003</v>
      </c>
      <c r="T146">
        <v>0.2402345934</v>
      </c>
      <c r="U146">
        <v>0.82659972130000003</v>
      </c>
      <c r="V146">
        <v>0.27504419689999998</v>
      </c>
      <c r="W146">
        <v>11</v>
      </c>
      <c r="X146">
        <v>0.4639775907</v>
      </c>
      <c r="Y146">
        <v>0.1437941784</v>
      </c>
      <c r="Z146">
        <v>4.1268946000000001E-2</v>
      </c>
      <c r="AA146">
        <v>0.1180260663</v>
      </c>
      <c r="AB146">
        <v>20.327947578</v>
      </c>
      <c r="AC146">
        <v>21.095014359</v>
      </c>
      <c r="AD146">
        <v>6.9682932357</v>
      </c>
      <c r="AE146">
        <v>7.2455319604000001</v>
      </c>
    </row>
    <row r="147" spans="14:31" x14ac:dyDescent="0.2">
      <c r="N147" t="s">
        <v>212</v>
      </c>
      <c r="O147">
        <v>14</v>
      </c>
      <c r="P147">
        <v>1.6315815303000001</v>
      </c>
      <c r="Q147">
        <v>3.4078224897</v>
      </c>
      <c r="R147">
        <v>2.2145865272999998</v>
      </c>
      <c r="S147">
        <v>0.3076864164</v>
      </c>
      <c r="T147">
        <v>0.37643175039999999</v>
      </c>
      <c r="U147">
        <v>1.0784770635000001</v>
      </c>
      <c r="V147">
        <v>0.1412537012</v>
      </c>
      <c r="W147">
        <v>10</v>
      </c>
      <c r="X147">
        <v>0.81010114789999998</v>
      </c>
      <c r="Y147">
        <v>0.17553671579999999</v>
      </c>
      <c r="Z147">
        <v>1.3742768799999999E-2</v>
      </c>
      <c r="AA147">
        <v>3.9125726499999999E-2</v>
      </c>
      <c r="AB147">
        <v>19.157839479</v>
      </c>
      <c r="AC147">
        <v>20.196345837999999</v>
      </c>
      <c r="AD147">
        <v>6.2265878809000004</v>
      </c>
      <c r="AE147">
        <v>6.5855888818999997</v>
      </c>
    </row>
    <row r="148" spans="14:31" x14ac:dyDescent="0.2">
      <c r="N148" t="s">
        <v>213</v>
      </c>
      <c r="O148">
        <v>6</v>
      </c>
      <c r="P148">
        <v>2.7881202025</v>
      </c>
      <c r="Q148">
        <v>2.2901967496000002</v>
      </c>
      <c r="R148">
        <v>6.0851983492999997</v>
      </c>
      <c r="S148">
        <v>0.24666229680000001</v>
      </c>
      <c r="T148">
        <v>0.28682254260000001</v>
      </c>
      <c r="U148">
        <v>1.4940431394</v>
      </c>
      <c r="V148">
        <v>0.55759745800000005</v>
      </c>
      <c r="W148">
        <v>11</v>
      </c>
      <c r="X148">
        <v>0.19946172719999999</v>
      </c>
      <c r="Y148">
        <v>5.4676185199999998E-2</v>
      </c>
      <c r="Z148">
        <v>9.4406543000000002E-3</v>
      </c>
      <c r="AA148">
        <v>7.2900632300000004E-2</v>
      </c>
      <c r="AB148">
        <v>24.748640737999999</v>
      </c>
      <c r="AC148">
        <v>25.085119937000002</v>
      </c>
      <c r="AD148">
        <v>8.9437648335999995</v>
      </c>
      <c r="AE148">
        <v>9.0425247407999993</v>
      </c>
    </row>
    <row r="149" spans="14:31" x14ac:dyDescent="0.2">
      <c r="N149" t="s">
        <v>214</v>
      </c>
      <c r="O149">
        <v>12</v>
      </c>
      <c r="P149">
        <v>1.3426613671000001</v>
      </c>
      <c r="Q149">
        <v>0.95563806920000005</v>
      </c>
      <c r="R149">
        <v>2.7502358238000002</v>
      </c>
      <c r="S149">
        <v>0.33843501110000002</v>
      </c>
      <c r="T149">
        <v>0.43027770910000002</v>
      </c>
      <c r="U149">
        <v>1.1977839366</v>
      </c>
      <c r="V149">
        <v>2.5798301999999999E-2</v>
      </c>
      <c r="W149">
        <v>10</v>
      </c>
      <c r="X149">
        <v>0.25185780759999998</v>
      </c>
      <c r="Y149">
        <v>4.6891059399999997E-2</v>
      </c>
      <c r="Z149">
        <v>5.6152544200000001E-2</v>
      </c>
      <c r="AA149">
        <v>0.14124372469999999</v>
      </c>
      <c r="AB149">
        <v>17.040830219</v>
      </c>
      <c r="AC149">
        <v>17.536975354999999</v>
      </c>
      <c r="AD149">
        <v>5.2426369446000001</v>
      </c>
      <c r="AE149">
        <v>5.4843207216999996</v>
      </c>
    </row>
    <row r="150" spans="14:31" x14ac:dyDescent="0.2">
      <c r="N150" t="s">
        <v>215</v>
      </c>
      <c r="O150">
        <v>12</v>
      </c>
      <c r="P150">
        <v>3.3100605567999999</v>
      </c>
      <c r="Q150">
        <v>0.88445403089999997</v>
      </c>
      <c r="R150">
        <v>6.2056025906999999</v>
      </c>
      <c r="S150">
        <v>0.26779735910000002</v>
      </c>
      <c r="T150">
        <v>0.46207543800000001</v>
      </c>
      <c r="U150">
        <v>1.6581695219999999</v>
      </c>
      <c r="V150">
        <v>0.53492232230000003</v>
      </c>
      <c r="W150">
        <v>12</v>
      </c>
      <c r="X150">
        <v>1.7488057143</v>
      </c>
      <c r="Y150">
        <v>0.42485396130000003</v>
      </c>
      <c r="Z150">
        <v>3.7061062499999999E-2</v>
      </c>
      <c r="AA150">
        <v>0.1216036595</v>
      </c>
      <c r="AB150">
        <v>25.323081819999999</v>
      </c>
      <c r="AC150">
        <v>27.655406216999999</v>
      </c>
      <c r="AD150">
        <v>9.1840649777000003</v>
      </c>
      <c r="AE150">
        <v>9.8734716995999996</v>
      </c>
    </row>
    <row r="151" spans="14:31" x14ac:dyDescent="0.2">
      <c r="N151" t="s">
        <v>216</v>
      </c>
      <c r="O151">
        <v>14</v>
      </c>
      <c r="P151">
        <v>0.83785192620000004</v>
      </c>
      <c r="Q151">
        <v>0.62621912150000003</v>
      </c>
      <c r="R151">
        <v>2.3292627645000001</v>
      </c>
      <c r="S151">
        <v>0.27998466649999998</v>
      </c>
      <c r="T151">
        <v>0.66726778460000002</v>
      </c>
      <c r="U151">
        <v>2.0891051681000001</v>
      </c>
      <c r="V151">
        <v>8.7026501500000006E-2</v>
      </c>
      <c r="W151">
        <v>9</v>
      </c>
      <c r="X151">
        <v>0.1134006461</v>
      </c>
      <c r="Y151">
        <v>4.6025837100000001E-2</v>
      </c>
      <c r="Z151">
        <v>2.8679661799999999E-2</v>
      </c>
      <c r="AA151">
        <v>3.78940418E-2</v>
      </c>
      <c r="AB151">
        <v>15.916717932999999</v>
      </c>
      <c r="AC151">
        <v>16.142718120000001</v>
      </c>
      <c r="AD151">
        <v>4.5689049848999996</v>
      </c>
      <c r="AE151">
        <v>4.6844151859999998</v>
      </c>
    </row>
    <row r="152" spans="14:31" x14ac:dyDescent="0.2">
      <c r="N152" t="s">
        <v>217</v>
      </c>
      <c r="O152">
        <v>12</v>
      </c>
      <c r="P152">
        <v>2.571386339</v>
      </c>
      <c r="Q152">
        <v>2.2592724011</v>
      </c>
      <c r="R152">
        <v>6.1107798783999998</v>
      </c>
      <c r="S152">
        <v>0.24173305470000001</v>
      </c>
      <c r="T152">
        <v>0.34680790119999999</v>
      </c>
      <c r="U152">
        <v>1.3067928073999999</v>
      </c>
      <c r="V152">
        <v>0.33026743419999999</v>
      </c>
      <c r="W152">
        <v>11</v>
      </c>
      <c r="X152">
        <v>0.35858922659999998</v>
      </c>
      <c r="Y152">
        <v>0.10303831989999999</v>
      </c>
      <c r="Z152">
        <v>5.7241482999999998E-3</v>
      </c>
      <c r="AA152">
        <v>5.83953371E-2</v>
      </c>
      <c r="AB152">
        <v>24.167039815999999</v>
      </c>
      <c r="AC152">
        <v>24.692786848000001</v>
      </c>
      <c r="AD152">
        <v>8.5812193074999996</v>
      </c>
      <c r="AE152">
        <v>8.7120942107000001</v>
      </c>
    </row>
    <row r="153" spans="14:31" x14ac:dyDescent="0.2">
      <c r="N153" t="s">
        <v>218</v>
      </c>
      <c r="O153">
        <v>5</v>
      </c>
      <c r="P153">
        <v>1.1984855165999999</v>
      </c>
      <c r="Q153">
        <v>1.9008214878</v>
      </c>
      <c r="R153">
        <v>1.9167178283999999</v>
      </c>
      <c r="S153">
        <v>0.25215501219999997</v>
      </c>
      <c r="T153">
        <v>0.4658776832</v>
      </c>
      <c r="U153">
        <v>1.6607039264000001</v>
      </c>
      <c r="V153">
        <v>7.3107203600000004E-2</v>
      </c>
      <c r="W153">
        <v>10</v>
      </c>
      <c r="X153">
        <v>4.5769021100000001E-2</v>
      </c>
      <c r="Y153">
        <v>1.6203182300000001E-2</v>
      </c>
      <c r="Z153">
        <v>1.87649922E-2</v>
      </c>
      <c r="AA153">
        <v>8.38135988E-2</v>
      </c>
      <c r="AB153">
        <v>17.467868658</v>
      </c>
      <c r="AC153">
        <v>17.632419453000001</v>
      </c>
      <c r="AD153">
        <v>5.4871292068999997</v>
      </c>
      <c r="AE153">
        <v>5.564126184</v>
      </c>
    </row>
    <row r="154" spans="14:31" x14ac:dyDescent="0.2">
      <c r="N154" t="s">
        <v>219</v>
      </c>
      <c r="O154">
        <v>14</v>
      </c>
      <c r="P154">
        <v>1.4534780667</v>
      </c>
      <c r="Q154">
        <v>2.2737498112000001</v>
      </c>
      <c r="R154">
        <v>1.6288512423999999</v>
      </c>
      <c r="S154">
        <v>0.24682684120000001</v>
      </c>
      <c r="T154">
        <v>0.32492000209999999</v>
      </c>
      <c r="U154">
        <v>1.1148940090999999</v>
      </c>
      <c r="V154">
        <v>0.13652237840000001</v>
      </c>
      <c r="W154">
        <v>11</v>
      </c>
      <c r="X154">
        <v>7.2802932000000001E-2</v>
      </c>
      <c r="Y154">
        <v>2.8910102900000002E-2</v>
      </c>
      <c r="Z154">
        <v>4.8943195999999996E-3</v>
      </c>
      <c r="AA154">
        <v>2.7246876699999999E-2</v>
      </c>
      <c r="AB154">
        <v>18.179242350999999</v>
      </c>
      <c r="AC154">
        <v>18.313096582</v>
      </c>
      <c r="AD154">
        <v>5.8763939044000004</v>
      </c>
      <c r="AE154">
        <v>5.9299711050999999</v>
      </c>
    </row>
    <row r="155" spans="14:31" x14ac:dyDescent="0.2">
      <c r="N155" t="s">
        <v>220</v>
      </c>
      <c r="O155">
        <v>15</v>
      </c>
      <c r="P155">
        <v>2.2724386013000002</v>
      </c>
      <c r="Q155">
        <v>1.6727808121000001</v>
      </c>
      <c r="R155">
        <v>3.0072227146000001</v>
      </c>
      <c r="S155">
        <v>0.34975553679999999</v>
      </c>
      <c r="T155">
        <v>0.41454898309999999</v>
      </c>
      <c r="U155">
        <v>1.563761738</v>
      </c>
      <c r="V155">
        <v>0.1893136775</v>
      </c>
      <c r="W155">
        <v>11</v>
      </c>
      <c r="X155">
        <v>0.37425009710000001</v>
      </c>
      <c r="Y155">
        <v>8.3425579299999997E-2</v>
      </c>
      <c r="Z155">
        <v>3.4689481799999998E-2</v>
      </c>
      <c r="AA155">
        <v>0.17420998200000001</v>
      </c>
      <c r="AB155">
        <v>20.469822062999999</v>
      </c>
      <c r="AC155">
        <v>21.136397204000001</v>
      </c>
      <c r="AD155">
        <v>7.0473434091999998</v>
      </c>
      <c r="AE155">
        <v>7.3021232536999996</v>
      </c>
    </row>
    <row r="156" spans="14:31" x14ac:dyDescent="0.2">
      <c r="N156" t="s">
        <v>221</v>
      </c>
      <c r="O156">
        <v>14</v>
      </c>
      <c r="P156">
        <v>0.73997128000000001</v>
      </c>
      <c r="Q156">
        <v>0.7442077775</v>
      </c>
      <c r="R156">
        <v>2.0967918844</v>
      </c>
      <c r="S156">
        <v>0.25665857199999997</v>
      </c>
      <c r="T156">
        <v>0.49713682209999999</v>
      </c>
      <c r="U156">
        <v>1.9507179556000001</v>
      </c>
      <c r="V156">
        <v>0.1147410026</v>
      </c>
      <c r="W156">
        <v>10</v>
      </c>
      <c r="X156">
        <v>0.20484934969999999</v>
      </c>
      <c r="Y156">
        <v>8.3428722799999994E-2</v>
      </c>
      <c r="Z156">
        <v>4.5585407299999998E-2</v>
      </c>
      <c r="AA156">
        <v>0.12409743469999999</v>
      </c>
      <c r="AB156">
        <v>16.400225293999998</v>
      </c>
      <c r="AC156">
        <v>16.858186208999999</v>
      </c>
      <c r="AD156">
        <v>4.8968432664000003</v>
      </c>
      <c r="AE156">
        <v>5.1335163997000004</v>
      </c>
    </row>
    <row r="157" spans="14:31" x14ac:dyDescent="0.2">
      <c r="N157" t="s">
        <v>222</v>
      </c>
      <c r="O157">
        <v>13</v>
      </c>
      <c r="P157">
        <v>1.9594779052</v>
      </c>
      <c r="Q157">
        <v>0.76299041540000001</v>
      </c>
      <c r="R157">
        <v>1.9544123729</v>
      </c>
      <c r="S157">
        <v>0.27106515149999999</v>
      </c>
      <c r="T157">
        <v>0.2141773723</v>
      </c>
      <c r="U157">
        <v>1.0998213859999999</v>
      </c>
      <c r="V157">
        <v>0.31879948819999998</v>
      </c>
      <c r="W157">
        <v>12</v>
      </c>
      <c r="X157">
        <v>0.4928086263</v>
      </c>
      <c r="Y157">
        <v>9.1124376800000004E-2</v>
      </c>
      <c r="Z157">
        <v>2.6293948000000001E-2</v>
      </c>
      <c r="AA157">
        <v>0.1195409209</v>
      </c>
      <c r="AB157">
        <v>18.580744091</v>
      </c>
      <c r="AC157">
        <v>19.310511964</v>
      </c>
      <c r="AD157">
        <v>6.0965268064</v>
      </c>
      <c r="AE157">
        <v>6.3757662312000001</v>
      </c>
    </row>
    <row r="158" spans="14:31" x14ac:dyDescent="0.2">
      <c r="N158" t="s">
        <v>223</v>
      </c>
      <c r="O158">
        <v>13</v>
      </c>
      <c r="P158">
        <v>1.6736902953999999</v>
      </c>
      <c r="Q158">
        <v>1.6809782736000001</v>
      </c>
      <c r="R158">
        <v>2.6460195196999998</v>
      </c>
      <c r="S158">
        <v>0.30977998759999997</v>
      </c>
      <c r="T158">
        <v>0.57949431080000002</v>
      </c>
      <c r="U158">
        <v>1.6025876495</v>
      </c>
      <c r="V158">
        <v>0.2344873422</v>
      </c>
      <c r="W158">
        <v>10</v>
      </c>
      <c r="X158">
        <v>0.49287726659999997</v>
      </c>
      <c r="Y158">
        <v>0.1144799947</v>
      </c>
      <c r="Z158">
        <v>7.4737561699999996E-2</v>
      </c>
      <c r="AA158">
        <v>0.23771445359999999</v>
      </c>
      <c r="AB158">
        <v>18.727037378999999</v>
      </c>
      <c r="AC158">
        <v>19.646846655000001</v>
      </c>
      <c r="AD158">
        <v>6.0988770964999999</v>
      </c>
      <c r="AE158">
        <v>6.4670614586999999</v>
      </c>
    </row>
    <row r="159" spans="14:31" x14ac:dyDescent="0.2">
      <c r="N159" t="s">
        <v>224</v>
      </c>
      <c r="O159">
        <v>13</v>
      </c>
      <c r="P159">
        <v>2.0878129152999998</v>
      </c>
      <c r="Q159">
        <v>0.9860547972</v>
      </c>
      <c r="R159">
        <v>1.473116681</v>
      </c>
      <c r="S159">
        <v>0.31479771099999998</v>
      </c>
      <c r="T159">
        <v>0.1589102349</v>
      </c>
      <c r="U159">
        <v>1.1824121191000001</v>
      </c>
      <c r="V159">
        <v>1.6660970138</v>
      </c>
      <c r="W159">
        <v>12</v>
      </c>
      <c r="X159">
        <v>0.4575816667</v>
      </c>
      <c r="Y159">
        <v>0.12373929240000001</v>
      </c>
      <c r="Z159">
        <v>1.2604050699999999E-2</v>
      </c>
      <c r="AA159">
        <v>0.1103353037</v>
      </c>
      <c r="AB159">
        <v>19.869201472</v>
      </c>
      <c r="AC159">
        <v>20.573461785999999</v>
      </c>
      <c r="AD159">
        <v>6.6896480355000003</v>
      </c>
      <c r="AE159">
        <v>6.9644997812999998</v>
      </c>
    </row>
    <row r="160" spans="14:31" x14ac:dyDescent="0.2">
      <c r="N160" t="s">
        <v>225</v>
      </c>
      <c r="O160">
        <v>14</v>
      </c>
      <c r="P160">
        <v>1.3876201889999999</v>
      </c>
      <c r="Q160">
        <v>2.3199706566999998</v>
      </c>
      <c r="R160">
        <v>1.6807601727999999</v>
      </c>
      <c r="S160">
        <v>0.26655041480000002</v>
      </c>
      <c r="T160">
        <v>0.33317008199999998</v>
      </c>
      <c r="U160">
        <v>1.1213705409000001</v>
      </c>
      <c r="V160">
        <v>5.1300583400000002E-2</v>
      </c>
      <c r="W160">
        <v>11</v>
      </c>
      <c r="X160">
        <v>3.9701277299999997E-2</v>
      </c>
      <c r="Y160">
        <v>7.4592909000000002E-3</v>
      </c>
      <c r="Z160">
        <v>7.1290538000000001E-3</v>
      </c>
      <c r="AA160">
        <v>3.2739960399999997E-2</v>
      </c>
      <c r="AB160">
        <v>18.160742638999999</v>
      </c>
      <c r="AC160">
        <v>18.247772221999998</v>
      </c>
      <c r="AD160">
        <v>5.8294097385999999</v>
      </c>
      <c r="AE160">
        <v>5.8673860321999998</v>
      </c>
    </row>
    <row r="161" spans="14:31" x14ac:dyDescent="0.2">
      <c r="N161" t="s">
        <v>226</v>
      </c>
      <c r="O161">
        <v>14</v>
      </c>
      <c r="P161">
        <v>3.3543403332000001</v>
      </c>
      <c r="Q161">
        <v>1.6113093462000001</v>
      </c>
      <c r="R161">
        <v>6.4149896708999998</v>
      </c>
      <c r="S161">
        <v>0.2546976634</v>
      </c>
      <c r="T161">
        <v>0.46228989939999998</v>
      </c>
      <c r="U161">
        <v>1.6133564547999999</v>
      </c>
      <c r="V161">
        <v>0.2868741964</v>
      </c>
      <c r="W161">
        <v>11</v>
      </c>
      <c r="X161">
        <v>1.0828559868000001</v>
      </c>
      <c r="Y161">
        <v>0.28863141399999998</v>
      </c>
      <c r="Z161">
        <v>1.3269715E-2</v>
      </c>
      <c r="AA161">
        <v>0.1429078426</v>
      </c>
      <c r="AB161">
        <v>24.997857564</v>
      </c>
      <c r="AC161">
        <v>26.525522522999999</v>
      </c>
      <c r="AD161">
        <v>8.9994255919999997</v>
      </c>
      <c r="AE161">
        <v>9.4283593107999994</v>
      </c>
    </row>
    <row r="162" spans="14:31" x14ac:dyDescent="0.2">
      <c r="N162" t="s">
        <v>227</v>
      </c>
      <c r="O162">
        <v>13</v>
      </c>
      <c r="P162">
        <v>2.2445727881000002</v>
      </c>
      <c r="Q162">
        <v>0.76717821819999998</v>
      </c>
      <c r="R162">
        <v>0.82351305109999995</v>
      </c>
      <c r="S162">
        <v>0.3071581625</v>
      </c>
      <c r="T162">
        <v>0.94997458700000004</v>
      </c>
      <c r="U162">
        <v>2.2726858643000001</v>
      </c>
      <c r="V162">
        <v>4.8141117819000003</v>
      </c>
      <c r="W162">
        <v>11</v>
      </c>
      <c r="X162">
        <v>0.17680697340000001</v>
      </c>
      <c r="Y162">
        <v>0.20994302470000001</v>
      </c>
      <c r="Z162">
        <v>0.1761285551</v>
      </c>
      <c r="AA162">
        <v>0.34494921099999998</v>
      </c>
      <c r="AB162">
        <v>23.179194453000001</v>
      </c>
      <c r="AC162">
        <v>24.087022217000001</v>
      </c>
      <c r="AD162">
        <v>8.1897982888000005</v>
      </c>
      <c r="AE162">
        <v>8.5312665521</v>
      </c>
    </row>
    <row r="163" spans="14:31" x14ac:dyDescent="0.2">
      <c r="N163" t="s">
        <v>228</v>
      </c>
      <c r="O163">
        <v>12</v>
      </c>
      <c r="P163">
        <v>2.5690521488</v>
      </c>
      <c r="Q163">
        <v>2.4576155821999999</v>
      </c>
      <c r="R163">
        <v>5.1347101894999998</v>
      </c>
      <c r="S163">
        <v>0.2280652369</v>
      </c>
      <c r="T163">
        <v>0.34090317510000001</v>
      </c>
      <c r="U163">
        <v>1.1590744987999999</v>
      </c>
      <c r="V163">
        <v>0.65237123139999997</v>
      </c>
      <c r="W163">
        <v>11</v>
      </c>
      <c r="X163">
        <v>0.15940718179999999</v>
      </c>
      <c r="Y163">
        <v>7.3985928500000006E-2</v>
      </c>
      <c r="Z163">
        <v>9.6201503999999993E-3</v>
      </c>
      <c r="AA163">
        <v>0.1136197902</v>
      </c>
      <c r="AB163">
        <v>23.541792062999999</v>
      </c>
      <c r="AC163">
        <v>23.898425113999998</v>
      </c>
      <c r="AD163">
        <v>8.3538214435999993</v>
      </c>
      <c r="AE163">
        <v>8.4483451169000006</v>
      </c>
    </row>
    <row r="164" spans="14:31" x14ac:dyDescent="0.2">
      <c r="N164" t="s">
        <v>229</v>
      </c>
      <c r="O164">
        <v>15</v>
      </c>
      <c r="P164">
        <v>3.2318826045</v>
      </c>
      <c r="Q164">
        <v>2.7852205132000001</v>
      </c>
      <c r="R164">
        <v>5.1538021781000003</v>
      </c>
      <c r="S164">
        <v>0.34083029479999999</v>
      </c>
      <c r="T164">
        <v>0.2939535929</v>
      </c>
      <c r="U164">
        <v>1.3817868852999999</v>
      </c>
      <c r="V164">
        <v>0.22473833360000001</v>
      </c>
      <c r="W164">
        <v>12</v>
      </c>
      <c r="X164">
        <v>0.53063047109999995</v>
      </c>
      <c r="Y164">
        <v>0.16922288839999999</v>
      </c>
      <c r="Z164">
        <v>2.04244097E-2</v>
      </c>
      <c r="AA164">
        <v>0.14077698960000001</v>
      </c>
      <c r="AB164">
        <v>25.412214402</v>
      </c>
      <c r="AC164">
        <v>26.273269161000002</v>
      </c>
      <c r="AD164">
        <v>9.0987251064999999</v>
      </c>
      <c r="AE164">
        <v>9.3284319490000005</v>
      </c>
    </row>
    <row r="165" spans="14:31" x14ac:dyDescent="0.2">
      <c r="N165" t="s">
        <v>230</v>
      </c>
      <c r="O165">
        <v>13</v>
      </c>
      <c r="P165">
        <v>3.3677118239000001</v>
      </c>
      <c r="Q165">
        <v>0.98885010100000004</v>
      </c>
      <c r="R165">
        <v>6.3488148692999999</v>
      </c>
      <c r="S165">
        <v>0.22633862760000001</v>
      </c>
      <c r="T165">
        <v>0.59447317740000005</v>
      </c>
      <c r="U165">
        <v>1.7630618149999999</v>
      </c>
      <c r="V165">
        <v>0.58977277240000003</v>
      </c>
      <c r="W165">
        <v>12</v>
      </c>
      <c r="X165">
        <v>1.0050865666</v>
      </c>
      <c r="Y165">
        <v>0.49262701539999998</v>
      </c>
      <c r="Z165">
        <v>4.3921131000000002E-2</v>
      </c>
      <c r="AA165">
        <v>0.1361827273</v>
      </c>
      <c r="AB165">
        <v>25.879023187000001</v>
      </c>
      <c r="AC165">
        <v>27.556840627</v>
      </c>
      <c r="AD165">
        <v>9.3848452794000004</v>
      </c>
      <c r="AE165">
        <v>9.8517149618000008</v>
      </c>
    </row>
    <row r="166" spans="14:31" x14ac:dyDescent="0.2">
      <c r="N166" t="s">
        <v>231</v>
      </c>
      <c r="O166">
        <v>14</v>
      </c>
      <c r="P166">
        <v>0.91447041490000003</v>
      </c>
      <c r="Q166">
        <v>0.59363474110000003</v>
      </c>
      <c r="R166">
        <v>2.2171148296999998</v>
      </c>
      <c r="S166">
        <v>0.27072255379999999</v>
      </c>
      <c r="T166">
        <v>0.47264471489999998</v>
      </c>
      <c r="U166">
        <v>1.2936944788</v>
      </c>
      <c r="V166">
        <v>2.89135633E-2</v>
      </c>
      <c r="W166">
        <v>9</v>
      </c>
      <c r="X166">
        <v>0.13123974359999999</v>
      </c>
      <c r="Y166">
        <v>3.8802955100000001E-2</v>
      </c>
      <c r="Z166">
        <v>3.11702479E-2</v>
      </c>
      <c r="AA166">
        <v>3.4842061100000002E-2</v>
      </c>
      <c r="AB166">
        <v>14.791195296</v>
      </c>
      <c r="AC166">
        <v>15.027250304000001</v>
      </c>
      <c r="AD166">
        <v>3.8469958656999999</v>
      </c>
      <c r="AE166">
        <v>3.9755787075</v>
      </c>
    </row>
    <row r="167" spans="14:31" x14ac:dyDescent="0.2">
      <c r="N167" t="s">
        <v>232</v>
      </c>
      <c r="O167">
        <v>13</v>
      </c>
      <c r="P167">
        <v>0.95443469319999996</v>
      </c>
      <c r="Q167">
        <v>0.8302758509</v>
      </c>
      <c r="R167">
        <v>2.6354674978000001</v>
      </c>
      <c r="S167">
        <v>0.29609003900000003</v>
      </c>
      <c r="T167">
        <v>0.52765046760000001</v>
      </c>
      <c r="U167">
        <v>1.7079034867</v>
      </c>
      <c r="V167">
        <v>7.8125180000000002E-2</v>
      </c>
      <c r="W167">
        <v>9</v>
      </c>
      <c r="X167">
        <v>0.2795667785</v>
      </c>
      <c r="Y167">
        <v>7.2844965499999997E-2</v>
      </c>
      <c r="Z167">
        <v>3.6312201199999998E-2</v>
      </c>
      <c r="AA167">
        <v>0.1153818214</v>
      </c>
      <c r="AB167">
        <v>16.029947215</v>
      </c>
      <c r="AC167">
        <v>16.534052981999999</v>
      </c>
      <c r="AD167">
        <v>4.6329157369000002</v>
      </c>
      <c r="AE167">
        <v>4.8864862171999999</v>
      </c>
    </row>
    <row r="168" spans="14:31" x14ac:dyDescent="0.2">
      <c r="N168" t="s">
        <v>233</v>
      </c>
      <c r="O168">
        <v>14</v>
      </c>
      <c r="P168">
        <v>2.2779954775000002</v>
      </c>
      <c r="Q168">
        <v>1.7434476007999999</v>
      </c>
      <c r="R168">
        <v>2.5972085385999999</v>
      </c>
      <c r="S168">
        <v>0.33457495259999998</v>
      </c>
      <c r="T168">
        <v>0.2963326563</v>
      </c>
      <c r="U168">
        <v>0.87994021330000005</v>
      </c>
      <c r="V168">
        <v>0.22245449440000001</v>
      </c>
      <c r="W168">
        <v>10</v>
      </c>
      <c r="X168">
        <v>0.34802518809999999</v>
      </c>
      <c r="Y168">
        <v>7.48407393E-2</v>
      </c>
      <c r="Z168">
        <v>4.3715596400000001E-2</v>
      </c>
      <c r="AA168">
        <v>0.1413783958</v>
      </c>
      <c r="AB168">
        <v>18.351953933000001</v>
      </c>
      <c r="AC168">
        <v>18.959913853</v>
      </c>
      <c r="AD168">
        <v>5.8989808826000001</v>
      </c>
      <c r="AE168">
        <v>6.1503743839</v>
      </c>
    </row>
    <row r="169" spans="14:31" x14ac:dyDescent="0.2">
      <c r="N169" t="s">
        <v>234</v>
      </c>
      <c r="O169">
        <v>11</v>
      </c>
      <c r="P169">
        <v>1.0136552814999999</v>
      </c>
      <c r="Q169">
        <v>0.778765771</v>
      </c>
      <c r="R169">
        <v>2.1686559229000002</v>
      </c>
      <c r="S169">
        <v>0.30656308840000002</v>
      </c>
      <c r="T169">
        <v>0.54852069520000002</v>
      </c>
      <c r="U169">
        <v>1.1899018771000001</v>
      </c>
      <c r="V169">
        <v>2.6543679399999999E-2</v>
      </c>
      <c r="W169">
        <v>8</v>
      </c>
      <c r="X169">
        <v>0.1492806002</v>
      </c>
      <c r="Y169">
        <v>9.3525999400000004E-2</v>
      </c>
      <c r="Z169">
        <v>6.9336930099999999E-2</v>
      </c>
      <c r="AA169">
        <v>0.1057384557</v>
      </c>
      <c r="AB169">
        <v>14.032606316000001</v>
      </c>
      <c r="AC169">
        <v>14.450488301</v>
      </c>
      <c r="AD169">
        <v>3.2940832499999999</v>
      </c>
      <c r="AE169">
        <v>3.5345255373</v>
      </c>
    </row>
    <row r="170" spans="14:31" x14ac:dyDescent="0.2">
      <c r="N170" t="s">
        <v>235</v>
      </c>
      <c r="O170">
        <v>14</v>
      </c>
      <c r="P170">
        <v>0.98356471860000005</v>
      </c>
      <c r="Q170">
        <v>0.76224900799999995</v>
      </c>
      <c r="R170">
        <v>1.7902523441</v>
      </c>
      <c r="S170">
        <v>0.26972176799999997</v>
      </c>
      <c r="T170">
        <v>0.60412176699999998</v>
      </c>
      <c r="U170">
        <v>1.0492287572000001</v>
      </c>
      <c r="V170">
        <v>2.7416848300000001E-2</v>
      </c>
      <c r="W170">
        <v>8</v>
      </c>
      <c r="X170">
        <v>5.93891644E-2</v>
      </c>
      <c r="Y170">
        <v>3.0909572400000002E-2</v>
      </c>
      <c r="Z170">
        <v>6.28163001E-2</v>
      </c>
      <c r="AA170">
        <v>6.3771517200000002E-2</v>
      </c>
      <c r="AB170">
        <v>13.486555211000001</v>
      </c>
      <c r="AC170">
        <v>13.703441765000001</v>
      </c>
      <c r="AD170">
        <v>2.8902744494000001</v>
      </c>
      <c r="AE170">
        <v>3.0186324787999999</v>
      </c>
    </row>
    <row r="171" spans="14:31" x14ac:dyDescent="0.2">
      <c r="N171" t="s">
        <v>236</v>
      </c>
      <c r="O171">
        <v>14</v>
      </c>
      <c r="P171">
        <v>1.3442836703000001</v>
      </c>
      <c r="Q171">
        <v>2.0890326435</v>
      </c>
      <c r="R171">
        <v>1.9038761661000001</v>
      </c>
      <c r="S171">
        <v>0.25579703320000002</v>
      </c>
      <c r="T171">
        <v>0.4426322667</v>
      </c>
      <c r="U171">
        <v>1.3618889889000001</v>
      </c>
      <c r="V171">
        <v>5.6814013599999998E-2</v>
      </c>
      <c r="W171">
        <v>10</v>
      </c>
      <c r="X171">
        <v>0.26165840950000002</v>
      </c>
      <c r="Y171">
        <v>7.0803371599999998E-2</v>
      </c>
      <c r="Z171">
        <v>3.8069657999999999E-2</v>
      </c>
      <c r="AA171">
        <v>0.13616380580000001</v>
      </c>
      <c r="AB171">
        <v>17.454324782</v>
      </c>
      <c r="AC171">
        <v>17.961020027</v>
      </c>
      <c r="AD171">
        <v>5.4388361834000003</v>
      </c>
      <c r="AE171">
        <v>5.6410616817000001</v>
      </c>
    </row>
    <row r="172" spans="14:31" x14ac:dyDescent="0.2">
      <c r="N172" t="s">
        <v>237</v>
      </c>
      <c r="O172">
        <v>12</v>
      </c>
      <c r="P172">
        <v>1.4086479355999999</v>
      </c>
      <c r="Q172">
        <v>1.8362437121999999</v>
      </c>
      <c r="R172">
        <v>2.1568441016</v>
      </c>
      <c r="S172">
        <v>0.29716851929999999</v>
      </c>
      <c r="T172">
        <v>0.37858726879999999</v>
      </c>
      <c r="U172">
        <v>1.5944558340999999</v>
      </c>
      <c r="V172">
        <v>0.3368065516</v>
      </c>
      <c r="W172">
        <v>11</v>
      </c>
      <c r="X172">
        <v>1.0277738241000001</v>
      </c>
      <c r="Y172">
        <v>0.31759711099999999</v>
      </c>
      <c r="Z172">
        <v>7.5032857E-3</v>
      </c>
      <c r="AA172">
        <v>4.65756737E-2</v>
      </c>
      <c r="AB172">
        <v>19.008753923</v>
      </c>
      <c r="AC172">
        <v>20.408203818</v>
      </c>
      <c r="AD172">
        <v>6.3498883755</v>
      </c>
      <c r="AE172">
        <v>6.9242561818999997</v>
      </c>
    </row>
    <row r="173" spans="14:31" x14ac:dyDescent="0.2">
      <c r="N173" t="s">
        <v>238</v>
      </c>
      <c r="O173">
        <v>15</v>
      </c>
      <c r="P173">
        <v>1.065774513</v>
      </c>
      <c r="Q173">
        <v>1.2467565902</v>
      </c>
      <c r="R173">
        <v>1.8386666437999999</v>
      </c>
      <c r="S173">
        <v>0.2643231466</v>
      </c>
      <c r="T173">
        <v>0.43784174050000002</v>
      </c>
      <c r="U173">
        <v>0.90215422290000002</v>
      </c>
      <c r="V173">
        <v>6.3381577600000003E-2</v>
      </c>
      <c r="W173">
        <v>9</v>
      </c>
      <c r="X173">
        <v>6.6103889299999996E-2</v>
      </c>
      <c r="Y173">
        <v>1.34780599E-2</v>
      </c>
      <c r="Z173">
        <v>7.2220230299999993E-2</v>
      </c>
      <c r="AA173">
        <v>0.115945407</v>
      </c>
      <c r="AB173">
        <v>14.818898434999999</v>
      </c>
      <c r="AC173">
        <v>15.086646021</v>
      </c>
      <c r="AD173">
        <v>3.8380706648</v>
      </c>
      <c r="AE173">
        <v>3.9787917761</v>
      </c>
    </row>
    <row r="174" spans="14:31" x14ac:dyDescent="0.2">
      <c r="N174" t="s">
        <v>239</v>
      </c>
      <c r="O174">
        <v>15</v>
      </c>
      <c r="P174">
        <v>1.0257685339</v>
      </c>
      <c r="Q174">
        <v>1.6272247178000001</v>
      </c>
      <c r="R174">
        <v>2.4730324457999999</v>
      </c>
      <c r="S174">
        <v>0.29725473200000002</v>
      </c>
      <c r="T174">
        <v>0.5844788232</v>
      </c>
      <c r="U174">
        <v>2.2683271373</v>
      </c>
      <c r="V174">
        <v>0.1551209144</v>
      </c>
      <c r="W174">
        <v>10</v>
      </c>
      <c r="X174">
        <v>0.29948393359999997</v>
      </c>
      <c r="Y174">
        <v>7.0428001099999998E-2</v>
      </c>
      <c r="Z174">
        <v>8.3477893999999997E-2</v>
      </c>
      <c r="AA174">
        <v>0.28155366770000001</v>
      </c>
      <c r="AB174">
        <v>18.431207304000001</v>
      </c>
      <c r="AC174">
        <v>19.166150801000001</v>
      </c>
      <c r="AD174">
        <v>5.9911531827999998</v>
      </c>
      <c r="AE174">
        <v>6.2906638280999996</v>
      </c>
    </row>
    <row r="175" spans="14:31" x14ac:dyDescent="0.2">
      <c r="N175" t="s">
        <v>240</v>
      </c>
      <c r="O175">
        <v>9</v>
      </c>
      <c r="P175">
        <v>0.79235841149999997</v>
      </c>
      <c r="Q175">
        <v>0.88553690529999995</v>
      </c>
      <c r="R175">
        <v>1.9064309219</v>
      </c>
      <c r="S175">
        <v>0.25141754729999999</v>
      </c>
      <c r="T175">
        <v>0.68067181700000001</v>
      </c>
      <c r="U175">
        <v>2.0488364647999999</v>
      </c>
      <c r="V175">
        <v>6.7310799199999993E-2</v>
      </c>
      <c r="W175">
        <v>10</v>
      </c>
      <c r="X175">
        <v>0.14722871479999999</v>
      </c>
      <c r="Y175">
        <v>5.9389367200000001E-2</v>
      </c>
      <c r="Z175">
        <v>5.7167014600000003E-2</v>
      </c>
      <c r="AA175">
        <v>0.1238899064</v>
      </c>
      <c r="AB175">
        <v>16.632562867000001</v>
      </c>
      <c r="AC175">
        <v>17.020237869999999</v>
      </c>
      <c r="AD175">
        <v>5.0313294117999998</v>
      </c>
      <c r="AE175">
        <v>5.2281463177000003</v>
      </c>
    </row>
  </sheetData>
  <sortState xmlns:xlrd2="http://schemas.microsoft.com/office/spreadsheetml/2017/richdata2" ref="M2:AE139">
    <sortCondition ref="M2:M13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2B115-7BA4-4EBF-824B-2B3D3726C610}">
  <dimension ref="Z1"/>
  <sheetViews>
    <sheetView workbookViewId="0">
      <selection activeCell="C3" sqref="C3"/>
    </sheetView>
  </sheetViews>
  <sheetFormatPr defaultRowHeight="10.199999999999999" x14ac:dyDescent="0.2"/>
  <sheetData>
    <row r="1" spans="26:26" x14ac:dyDescent="0.2">
      <c r="Z1" t="str">
        <f>"Sulfate at " &amp; 'Sulfate PT'!A4</f>
        <v>Sulfate at ACAD1</v>
      </c>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A1861-3C9D-429A-8D3F-979B78D10DD4}">
  <dimension ref="A3:F22"/>
  <sheetViews>
    <sheetView workbookViewId="0">
      <selection activeCell="F3" sqref="F3"/>
    </sheetView>
  </sheetViews>
  <sheetFormatPr defaultRowHeight="10.199999999999999" x14ac:dyDescent="0.2"/>
  <cols>
    <col min="1" max="1" width="19" bestFit="1" customWidth="1"/>
    <col min="2" max="2" width="8" bestFit="1" customWidth="1"/>
    <col min="3" max="3" width="35.42578125" bestFit="1" customWidth="1"/>
    <col min="4" max="4" width="12" bestFit="1" customWidth="1"/>
    <col min="5" max="5" width="13.28515625" bestFit="1" customWidth="1"/>
    <col min="6" max="6" width="31" bestFit="1" customWidth="1"/>
    <col min="7" max="7" width="43.28515625" bestFit="1" customWidth="1"/>
  </cols>
  <sheetData>
    <row r="3" spans="1:6" x14ac:dyDescent="0.2">
      <c r="A3" s="45" t="s">
        <v>0</v>
      </c>
      <c r="B3" s="45" t="s">
        <v>1</v>
      </c>
      <c r="C3" t="s">
        <v>262</v>
      </c>
      <c r="D3" t="s">
        <v>251</v>
      </c>
      <c r="E3" t="s">
        <v>254</v>
      </c>
      <c r="F3" t="s">
        <v>253</v>
      </c>
    </row>
    <row r="4" spans="1:6" x14ac:dyDescent="0.2">
      <c r="A4" t="s">
        <v>2</v>
      </c>
      <c r="B4">
        <v>2000</v>
      </c>
      <c r="C4" s="46">
        <v>0.9890230000000001</v>
      </c>
      <c r="D4" s="46">
        <v>7.4445369999999995</v>
      </c>
      <c r="E4" s="46">
        <v>0.27296902000000001</v>
      </c>
      <c r="F4" s="46">
        <v>1.6277000623</v>
      </c>
    </row>
    <row r="5" spans="1:6" x14ac:dyDescent="0.2">
      <c r="A5" t="s">
        <v>2</v>
      </c>
      <c r="B5">
        <v>2001</v>
      </c>
      <c r="C5" s="46">
        <v>1.3663395833333334</v>
      </c>
      <c r="D5" s="46">
        <v>4.9451376166666661</v>
      </c>
      <c r="E5" s="46">
        <v>0.27296902000000001</v>
      </c>
      <c r="F5" s="46">
        <v>1.6277000623</v>
      </c>
    </row>
    <row r="6" spans="1:6" x14ac:dyDescent="0.2">
      <c r="A6" t="s">
        <v>2</v>
      </c>
      <c r="B6">
        <v>2002</v>
      </c>
      <c r="C6" s="46">
        <v>1.0139599999999998</v>
      </c>
      <c r="D6" s="46">
        <v>6.4617799999999983</v>
      </c>
      <c r="E6" s="46">
        <v>0.27296902000000001</v>
      </c>
      <c r="F6" s="46">
        <v>1.6277000623</v>
      </c>
    </row>
    <row r="7" spans="1:6" x14ac:dyDescent="0.2">
      <c r="A7" t="s">
        <v>2</v>
      </c>
      <c r="B7">
        <v>2003</v>
      </c>
      <c r="C7" s="46">
        <v>1.07007125</v>
      </c>
      <c r="D7" s="46">
        <v>4.0681458333333342</v>
      </c>
      <c r="E7" s="46">
        <v>0.27296902000000001</v>
      </c>
      <c r="F7" s="46">
        <v>1.6277000623</v>
      </c>
    </row>
    <row r="8" spans="1:6" x14ac:dyDescent="0.2">
      <c r="A8" t="s">
        <v>2</v>
      </c>
      <c r="B8">
        <v>2004</v>
      </c>
      <c r="C8" s="46">
        <v>0.94673499999999988</v>
      </c>
      <c r="D8" s="46">
        <v>5.7139921999999999</v>
      </c>
      <c r="E8" s="46">
        <v>0.27296902000000001</v>
      </c>
      <c r="F8" s="46">
        <v>1.6277000623</v>
      </c>
    </row>
    <row r="9" spans="1:6" x14ac:dyDescent="0.2">
      <c r="A9" t="s">
        <v>2</v>
      </c>
      <c r="B9">
        <v>2005</v>
      </c>
      <c r="C9" s="46">
        <v>0.97044291666666671</v>
      </c>
      <c r="D9" s="46">
        <v>3.3762438833333328</v>
      </c>
      <c r="E9" s="46">
        <v>0.27296902000000001</v>
      </c>
      <c r="F9" s="46">
        <v>1.6277000623</v>
      </c>
    </row>
    <row r="10" spans="1:6" x14ac:dyDescent="0.2">
      <c r="A10" t="s">
        <v>2</v>
      </c>
      <c r="B10">
        <v>2006</v>
      </c>
      <c r="C10" s="46">
        <v>0.91340541666666653</v>
      </c>
      <c r="D10" s="46">
        <v>6.6610125000000009</v>
      </c>
      <c r="E10" s="46">
        <v>0.27296902000000001</v>
      </c>
      <c r="F10" s="46">
        <v>1.6277000623</v>
      </c>
    </row>
    <row r="11" spans="1:6" x14ac:dyDescent="0.2">
      <c r="A11" t="s">
        <v>2</v>
      </c>
      <c r="B11">
        <v>2007</v>
      </c>
      <c r="C11" s="46">
        <v>0.7129762500000002</v>
      </c>
      <c r="D11" s="46">
        <v>4.3166199999999995</v>
      </c>
      <c r="E11" s="46">
        <v>0.27296902000000001</v>
      </c>
      <c r="F11" s="46">
        <v>1.6277000623</v>
      </c>
    </row>
    <row r="12" spans="1:6" x14ac:dyDescent="0.2">
      <c r="A12" t="s">
        <v>2</v>
      </c>
      <c r="B12">
        <v>2008</v>
      </c>
      <c r="C12" s="46">
        <v>0.66035625000000009</v>
      </c>
      <c r="D12" s="46">
        <v>2.8784697500000003</v>
      </c>
      <c r="E12" s="46">
        <v>0.27296902000000001</v>
      </c>
      <c r="F12" s="46">
        <v>1.6277000623</v>
      </c>
    </row>
    <row r="13" spans="1:6" x14ac:dyDescent="0.2">
      <c r="A13" t="s">
        <v>2</v>
      </c>
      <c r="B13">
        <v>2009</v>
      </c>
      <c r="C13" s="46">
        <v>0.51812541666666678</v>
      </c>
      <c r="D13" s="46">
        <v>2.9322897833333323</v>
      </c>
      <c r="E13" s="46">
        <v>0.27296902000000001</v>
      </c>
      <c r="F13" s="46">
        <v>1.6277000623</v>
      </c>
    </row>
    <row r="14" spans="1:6" x14ac:dyDescent="0.2">
      <c r="A14" t="s">
        <v>2</v>
      </c>
      <c r="B14">
        <v>2010</v>
      </c>
      <c r="C14" s="46">
        <v>0.6465683333333333</v>
      </c>
      <c r="D14" s="46">
        <v>2.8853654166666671</v>
      </c>
      <c r="E14" s="46">
        <v>0.27296902000000001</v>
      </c>
      <c r="F14" s="46">
        <v>1.6277000623</v>
      </c>
    </row>
    <row r="15" spans="1:6" x14ac:dyDescent="0.2">
      <c r="A15" t="s">
        <v>2</v>
      </c>
      <c r="B15">
        <v>2011</v>
      </c>
      <c r="C15" s="46">
        <v>0.59310916666666669</v>
      </c>
      <c r="D15" s="46">
        <v>2.566602033333333</v>
      </c>
      <c r="E15" s="46">
        <v>0.27296902000000001</v>
      </c>
      <c r="F15" s="46">
        <v>1.6277000623</v>
      </c>
    </row>
    <row r="16" spans="1:6" x14ac:dyDescent="0.2">
      <c r="A16" t="s">
        <v>2</v>
      </c>
      <c r="B16">
        <v>2012</v>
      </c>
      <c r="C16" s="46">
        <v>0.67653874999999986</v>
      </c>
      <c r="D16" s="46">
        <v>3.6473324500000013</v>
      </c>
      <c r="E16" s="46">
        <v>0.27296902000000001</v>
      </c>
      <c r="F16" s="46">
        <v>1.6277000623</v>
      </c>
    </row>
    <row r="17" spans="1:6" x14ac:dyDescent="0.2">
      <c r="A17" t="s">
        <v>2</v>
      </c>
      <c r="B17">
        <v>2013</v>
      </c>
      <c r="C17" s="46">
        <v>0.53390434782608698</v>
      </c>
      <c r="D17" s="46">
        <v>3.213958568840579</v>
      </c>
      <c r="E17" s="46">
        <v>0.27296902000000001</v>
      </c>
      <c r="F17" s="46">
        <v>1.6277000623</v>
      </c>
    </row>
    <row r="18" spans="1:6" x14ac:dyDescent="0.2">
      <c r="A18" t="s">
        <v>2</v>
      </c>
      <c r="B18">
        <v>2014</v>
      </c>
      <c r="C18" s="46">
        <v>0.67791043478260871</v>
      </c>
      <c r="D18" s="46">
        <v>4.731722065217391</v>
      </c>
      <c r="E18" s="46">
        <v>0.27296902000000001</v>
      </c>
      <c r="F18" s="46">
        <v>1.6277000623</v>
      </c>
    </row>
    <row r="19" spans="1:6" x14ac:dyDescent="0.2">
      <c r="A19" t="s">
        <v>2</v>
      </c>
      <c r="B19">
        <v>2015</v>
      </c>
      <c r="C19" s="46">
        <v>0.59975869565217399</v>
      </c>
      <c r="D19" s="46">
        <v>4.6713096376811594</v>
      </c>
      <c r="E19" s="46">
        <v>0.27296902000000001</v>
      </c>
      <c r="F19" s="46">
        <v>1.6277000623</v>
      </c>
    </row>
    <row r="20" spans="1:6" x14ac:dyDescent="0.2">
      <c r="A20" t="s">
        <v>2</v>
      </c>
      <c r="B20">
        <v>2016</v>
      </c>
      <c r="C20" s="46">
        <v>0.50939875000000001</v>
      </c>
      <c r="D20" s="46">
        <v>4.1469145833333325</v>
      </c>
      <c r="E20" s="46">
        <v>0.27296902000000001</v>
      </c>
      <c r="F20" s="46">
        <v>1.6277000623</v>
      </c>
    </row>
    <row r="21" spans="1:6" x14ac:dyDescent="0.2">
      <c r="A21" t="s">
        <v>2</v>
      </c>
      <c r="B21">
        <v>2017</v>
      </c>
      <c r="C21" s="46">
        <v>0.72081260869565211</v>
      </c>
      <c r="D21" s="46">
        <v>4.4677161413043489</v>
      </c>
      <c r="E21" s="46">
        <v>0.27296902000000001</v>
      </c>
      <c r="F21" s="46">
        <v>1.6277000623</v>
      </c>
    </row>
    <row r="22" spans="1:6" x14ac:dyDescent="0.2">
      <c r="A22" t="s">
        <v>2</v>
      </c>
      <c r="B22">
        <v>2018</v>
      </c>
      <c r="C22" s="46">
        <v>0.67569818181818186</v>
      </c>
      <c r="D22" s="46">
        <v>4.7668352964426877</v>
      </c>
      <c r="E22" s="46">
        <v>0.27296902000000001</v>
      </c>
      <c r="F22" s="46">
        <v>1.6277000623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B837D-0B36-4598-B63C-3409D8092E91}">
  <dimension ref="Z1"/>
  <sheetViews>
    <sheetView workbookViewId="0">
      <selection activeCell="Z2" sqref="Z2"/>
    </sheetView>
  </sheetViews>
  <sheetFormatPr defaultRowHeight="10.199999999999999" x14ac:dyDescent="0.2"/>
  <sheetData>
    <row r="1" spans="26:26" x14ac:dyDescent="0.2">
      <c r="Z1" t="str">
        <f>"Nitrate at " &amp; 'Nitrate PT'!A4</f>
        <v>Nitrate at ACAD1</v>
      </c>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8C03B-B6D7-423B-BEC4-21F67AE308D2}">
  <dimension ref="A3:H22"/>
  <sheetViews>
    <sheetView workbookViewId="0">
      <selection activeCell="H3" sqref="H3"/>
    </sheetView>
  </sheetViews>
  <sheetFormatPr defaultRowHeight="10.199999999999999" x14ac:dyDescent="0.2"/>
  <cols>
    <col min="1" max="1" width="19" bestFit="1" customWidth="1"/>
    <col min="2" max="2" width="8" bestFit="1" customWidth="1"/>
    <col min="3" max="3" width="49.140625" bestFit="1" customWidth="1"/>
    <col min="4" max="4" width="51.42578125" bestFit="1" customWidth="1"/>
    <col min="5" max="5" width="15.7109375" bestFit="1" customWidth="1"/>
    <col min="6" max="6" width="15.140625" bestFit="1" customWidth="1"/>
    <col min="7" max="7" width="22.7109375" bestFit="1" customWidth="1"/>
    <col min="8" max="8" width="52.42578125" bestFit="1" customWidth="1"/>
  </cols>
  <sheetData>
    <row r="3" spans="1:8" x14ac:dyDescent="0.2">
      <c r="A3" s="45" t="s">
        <v>0</v>
      </c>
      <c r="B3" s="45" t="s">
        <v>1</v>
      </c>
      <c r="C3" t="s">
        <v>260</v>
      </c>
      <c r="D3" t="s">
        <v>261</v>
      </c>
      <c r="E3" t="s">
        <v>256</v>
      </c>
      <c r="F3" t="s">
        <v>255</v>
      </c>
      <c r="G3" t="s">
        <v>257</v>
      </c>
      <c r="H3" t="s">
        <v>258</v>
      </c>
    </row>
    <row r="4" spans="1:8" x14ac:dyDescent="0.2">
      <c r="A4" t="s">
        <v>2</v>
      </c>
      <c r="B4">
        <v>2000</v>
      </c>
      <c r="C4" s="46">
        <v>2.2072560000000001</v>
      </c>
      <c r="D4" s="46">
        <v>1.0976999999999999</v>
      </c>
      <c r="E4" s="46">
        <v>5.0894906666666673</v>
      </c>
      <c r="F4" s="46">
        <v>3.0543476190476193</v>
      </c>
      <c r="G4" s="46">
        <v>2.0840073419999996</v>
      </c>
      <c r="H4" s="46">
        <v>8.2002075971000004</v>
      </c>
    </row>
    <row r="5" spans="1:8" x14ac:dyDescent="0.2">
      <c r="A5" t="s">
        <v>2</v>
      </c>
      <c r="B5">
        <v>2001</v>
      </c>
      <c r="C5" s="46">
        <v>1.8168150000000003</v>
      </c>
      <c r="D5" s="46">
        <v>0.85883333333333345</v>
      </c>
      <c r="E5" s="46">
        <v>8.0189318000000007</v>
      </c>
      <c r="F5" s="46">
        <v>3.1816866666666663</v>
      </c>
      <c r="G5" s="46">
        <v>2.0840073419999996</v>
      </c>
      <c r="H5" s="46">
        <v>8.2002075971000004</v>
      </c>
    </row>
    <row r="6" spans="1:8" x14ac:dyDescent="0.2">
      <c r="A6" t="s">
        <v>2</v>
      </c>
      <c r="B6">
        <v>2002</v>
      </c>
      <c r="C6" s="46">
        <v>2.4589991666666662</v>
      </c>
      <c r="D6" s="46">
        <v>0.85629166666666678</v>
      </c>
      <c r="E6" s="46">
        <v>6.8706308333333315</v>
      </c>
      <c r="F6" s="46">
        <v>2.8668283333333333</v>
      </c>
      <c r="G6" s="46">
        <v>2.0840073419999996</v>
      </c>
      <c r="H6" s="46">
        <v>8.2002075971000004</v>
      </c>
    </row>
    <row r="7" spans="1:8" x14ac:dyDescent="0.2">
      <c r="A7" t="s">
        <v>2</v>
      </c>
      <c r="B7">
        <v>2003</v>
      </c>
      <c r="C7" s="46">
        <v>2.0936791666666665</v>
      </c>
      <c r="D7" s="46">
        <v>0.78250000000000008</v>
      </c>
      <c r="E7" s="46">
        <v>8.2773875000000015</v>
      </c>
      <c r="F7" s="46">
        <v>3.5040833333333326</v>
      </c>
      <c r="G7" s="46">
        <v>2.0840073419999996</v>
      </c>
      <c r="H7" s="46">
        <v>8.2002075971000004</v>
      </c>
    </row>
    <row r="8" spans="1:8" x14ac:dyDescent="0.2">
      <c r="A8" t="s">
        <v>2</v>
      </c>
      <c r="B8">
        <v>2004</v>
      </c>
      <c r="C8" s="46">
        <v>2.6046212500000001</v>
      </c>
      <c r="D8" s="46">
        <v>0.75229166666666669</v>
      </c>
      <c r="E8" s="46">
        <v>4.6509007500000017</v>
      </c>
      <c r="F8" s="46">
        <v>2.5275083333333335</v>
      </c>
      <c r="G8" s="46">
        <v>2.0840073419999996</v>
      </c>
      <c r="H8" s="46">
        <v>8.2002075971000004</v>
      </c>
    </row>
    <row r="9" spans="1:8" x14ac:dyDescent="0.2">
      <c r="A9" t="s">
        <v>2</v>
      </c>
      <c r="B9">
        <v>2005</v>
      </c>
      <c r="C9" s="46">
        <v>1.8037729166666665</v>
      </c>
      <c r="D9" s="46">
        <v>0.77504166666666663</v>
      </c>
      <c r="E9" s="46">
        <v>5.2198922833333361</v>
      </c>
      <c r="F9" s="46">
        <v>2.9499183333333328</v>
      </c>
      <c r="G9" s="46">
        <v>2.0840073419999996</v>
      </c>
      <c r="H9" s="46">
        <v>8.2002075971000004</v>
      </c>
    </row>
    <row r="10" spans="1:8" x14ac:dyDescent="0.2">
      <c r="A10" t="s">
        <v>2</v>
      </c>
      <c r="B10">
        <v>2006</v>
      </c>
      <c r="C10" s="46">
        <v>2.0078416666666663</v>
      </c>
      <c r="D10" s="46">
        <v>0.90633333333333344</v>
      </c>
      <c r="E10" s="46">
        <v>5.0760833333333331</v>
      </c>
      <c r="F10" s="46">
        <v>2.6266666666666674</v>
      </c>
      <c r="G10" s="46">
        <v>2.0840073419999996</v>
      </c>
      <c r="H10" s="46">
        <v>8.2002075971000004</v>
      </c>
    </row>
    <row r="11" spans="1:8" x14ac:dyDescent="0.2">
      <c r="A11" t="s">
        <v>2</v>
      </c>
      <c r="B11">
        <v>2007</v>
      </c>
      <c r="C11" s="46">
        <v>2.3376916666666663</v>
      </c>
      <c r="D11" s="46">
        <v>0.76333333333333331</v>
      </c>
      <c r="E11" s="46">
        <v>5.5894524999999993</v>
      </c>
      <c r="F11" s="46">
        <v>2.4986250000000005</v>
      </c>
      <c r="G11" s="46">
        <v>2.0840073419999996</v>
      </c>
      <c r="H11" s="46">
        <v>8.2002075971000004</v>
      </c>
    </row>
    <row r="12" spans="1:8" x14ac:dyDescent="0.2">
      <c r="A12" t="s">
        <v>2</v>
      </c>
      <c r="B12">
        <v>2008</v>
      </c>
      <c r="C12" s="46">
        <v>1.9764079166666668</v>
      </c>
      <c r="D12" s="46">
        <v>0.57162499999999994</v>
      </c>
      <c r="E12" s="46">
        <v>4.8084668833333328</v>
      </c>
      <c r="F12" s="46">
        <v>1.6972549999999997</v>
      </c>
      <c r="G12" s="46">
        <v>2.0840073419999996</v>
      </c>
      <c r="H12" s="46">
        <v>8.2002075971000004</v>
      </c>
    </row>
    <row r="13" spans="1:8" x14ac:dyDescent="0.2">
      <c r="A13" t="s">
        <v>2</v>
      </c>
      <c r="B13">
        <v>2009</v>
      </c>
      <c r="C13" s="46">
        <v>1.5386983333333335</v>
      </c>
      <c r="D13" s="46">
        <v>0.46162499999999995</v>
      </c>
      <c r="E13" s="46">
        <v>4.0005336666666658</v>
      </c>
      <c r="F13" s="46">
        <v>1.7787749999999998</v>
      </c>
      <c r="G13" s="46">
        <v>2.0840073419999996</v>
      </c>
      <c r="H13" s="46">
        <v>8.2002075971000004</v>
      </c>
    </row>
    <row r="14" spans="1:8" x14ac:dyDescent="0.2">
      <c r="A14" t="s">
        <v>2</v>
      </c>
      <c r="B14">
        <v>2010</v>
      </c>
      <c r="C14" s="46">
        <v>1.69224375</v>
      </c>
      <c r="D14" s="46">
        <v>0.50037500000000001</v>
      </c>
      <c r="E14" s="46">
        <v>6.2057866666666648</v>
      </c>
      <c r="F14" s="46">
        <v>1.9848333333333339</v>
      </c>
      <c r="G14" s="46">
        <v>2.0840073419999996</v>
      </c>
      <c r="H14" s="46">
        <v>8.2002075971000004</v>
      </c>
    </row>
    <row r="15" spans="1:8" x14ac:dyDescent="0.2">
      <c r="A15" t="s">
        <v>2</v>
      </c>
      <c r="B15">
        <v>2011</v>
      </c>
      <c r="C15" s="46">
        <v>1.8658025</v>
      </c>
      <c r="D15" s="46">
        <v>0.54200000000000004</v>
      </c>
      <c r="E15" s="46">
        <v>5.1591603000000008</v>
      </c>
      <c r="F15" s="46">
        <v>1.9193520000000002</v>
      </c>
      <c r="G15" s="46">
        <v>2.0840073419999996</v>
      </c>
      <c r="H15" s="46">
        <v>8.2002075971000004</v>
      </c>
    </row>
    <row r="16" spans="1:8" x14ac:dyDescent="0.2">
      <c r="A16" t="s">
        <v>2</v>
      </c>
      <c r="B16">
        <v>2012</v>
      </c>
      <c r="C16" s="46">
        <v>2.0322162500000003</v>
      </c>
      <c r="D16" s="46">
        <v>0.61175000000000013</v>
      </c>
      <c r="E16" s="46">
        <v>3.763340949999999</v>
      </c>
      <c r="F16" s="46">
        <v>1.3975699999999995</v>
      </c>
      <c r="G16" s="46">
        <v>2.0840073419999996</v>
      </c>
      <c r="H16" s="46">
        <v>8.2002075971000004</v>
      </c>
    </row>
    <row r="17" spans="1:8" x14ac:dyDescent="0.2">
      <c r="A17" t="s">
        <v>2</v>
      </c>
      <c r="B17">
        <v>2013</v>
      </c>
      <c r="C17" s="46">
        <v>1.2330973913043481</v>
      </c>
      <c r="D17" s="46">
        <v>0.30734782608695649</v>
      </c>
      <c r="E17" s="46">
        <v>3.5593438586956525</v>
      </c>
      <c r="F17" s="46">
        <v>1.5926938405797102</v>
      </c>
      <c r="G17" s="46">
        <v>2.0840073419999996</v>
      </c>
      <c r="H17" s="46">
        <v>8.2002075971000004</v>
      </c>
    </row>
    <row r="18" spans="1:8" x14ac:dyDescent="0.2">
      <c r="A18" t="s">
        <v>2</v>
      </c>
      <c r="B18">
        <v>2014</v>
      </c>
      <c r="C18" s="46">
        <v>1.5714595652173908</v>
      </c>
      <c r="D18" s="46">
        <v>0.36700000000000005</v>
      </c>
      <c r="E18" s="46">
        <v>3.8163233514492756</v>
      </c>
      <c r="F18" s="46">
        <v>1.5183333333333342</v>
      </c>
      <c r="G18" s="46">
        <v>2.0840073419999996</v>
      </c>
      <c r="H18" s="46">
        <v>8.2002075971000004</v>
      </c>
    </row>
    <row r="19" spans="1:8" x14ac:dyDescent="0.2">
      <c r="A19" t="s">
        <v>2</v>
      </c>
      <c r="B19">
        <v>2015</v>
      </c>
      <c r="C19" s="46">
        <v>1.4612521739130435</v>
      </c>
      <c r="D19" s="46">
        <v>0.24839999999999998</v>
      </c>
      <c r="E19" s="46">
        <v>6.2375503260869554</v>
      </c>
      <c r="F19" s="46">
        <v>1.7858958333333328</v>
      </c>
      <c r="G19" s="46">
        <v>2.0840073419999996</v>
      </c>
      <c r="H19" s="46">
        <v>8.2002075971000004</v>
      </c>
    </row>
    <row r="20" spans="1:8" x14ac:dyDescent="0.2">
      <c r="A20" t="s">
        <v>2</v>
      </c>
      <c r="B20">
        <v>2016</v>
      </c>
      <c r="C20" s="46">
        <v>1.5918533333333336</v>
      </c>
      <c r="D20" s="46">
        <v>0.35224166666666662</v>
      </c>
      <c r="E20" s="46">
        <v>4.1086516666666659</v>
      </c>
      <c r="F20" s="46">
        <v>1.2025083333333337</v>
      </c>
      <c r="G20" s="46">
        <v>2.0840073419999996</v>
      </c>
      <c r="H20" s="46">
        <v>8.2002075971000004</v>
      </c>
    </row>
    <row r="21" spans="1:8" x14ac:dyDescent="0.2">
      <c r="A21" t="s">
        <v>2</v>
      </c>
      <c r="B21">
        <v>2017</v>
      </c>
      <c r="C21" s="46">
        <v>2.3468630434782609</v>
      </c>
      <c r="D21" s="46">
        <v>0.6753217391304347</v>
      </c>
      <c r="E21" s="46">
        <v>4.6741198731884062</v>
      </c>
      <c r="F21" s="46">
        <v>1.0740990942028987</v>
      </c>
      <c r="G21" s="46">
        <v>2.0840073419999996</v>
      </c>
      <c r="H21" s="46">
        <v>8.2002075971000004</v>
      </c>
    </row>
    <row r="22" spans="1:8" x14ac:dyDescent="0.2">
      <c r="A22" t="s">
        <v>2</v>
      </c>
      <c r="B22">
        <v>2018</v>
      </c>
      <c r="C22" s="46">
        <v>1.4215304545454546</v>
      </c>
      <c r="D22" s="46">
        <v>0.50643636363636346</v>
      </c>
      <c r="E22" s="46">
        <v>3.578879110671938</v>
      </c>
      <c r="F22" s="46">
        <v>1.433850592885376</v>
      </c>
      <c r="G22" s="46">
        <v>2.0840073419999996</v>
      </c>
      <c r="H22" s="46">
        <v>8.2002075971000004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7943-42C9-44D6-ADAA-244480886E33}">
  <dimension ref="Z1"/>
  <sheetViews>
    <sheetView workbookViewId="0">
      <selection activeCell="Z2" sqref="Z2"/>
    </sheetView>
  </sheetViews>
  <sheetFormatPr defaultRowHeight="10.199999999999999" x14ac:dyDescent="0.2"/>
  <sheetData>
    <row r="1" spans="26:26" x14ac:dyDescent="0.2">
      <c r="Z1" t="str">
        <f>"OMC+LAC at " &amp; 'OMC-LAC PT'!A4</f>
        <v>OMC+LAC at ACAD1</v>
      </c>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8137F-1CFD-4A07-87FB-846A999F8762}">
  <dimension ref="A3:F22"/>
  <sheetViews>
    <sheetView workbookViewId="0">
      <selection activeCell="F3" sqref="F3"/>
    </sheetView>
  </sheetViews>
  <sheetFormatPr defaultRowHeight="10.199999999999999" x14ac:dyDescent="0.2"/>
  <cols>
    <col min="1" max="1" width="19" bestFit="1" customWidth="1"/>
    <col min="2" max="2" width="8" bestFit="1" customWidth="1"/>
    <col min="3" max="3" width="40.85546875" bestFit="1" customWidth="1"/>
    <col min="4" max="4" width="12" bestFit="1" customWidth="1"/>
    <col min="5" max="5" width="15.7109375" bestFit="1" customWidth="1"/>
    <col min="6" max="6" width="31" bestFit="1" customWidth="1"/>
  </cols>
  <sheetData>
    <row r="3" spans="1:6" x14ac:dyDescent="0.2">
      <c r="A3" s="45" t="s">
        <v>0</v>
      </c>
      <c r="B3" s="45" t="s">
        <v>1</v>
      </c>
      <c r="C3" t="s">
        <v>259</v>
      </c>
      <c r="D3" t="s">
        <v>251</v>
      </c>
      <c r="E3" t="s">
        <v>252</v>
      </c>
      <c r="F3" t="s">
        <v>253</v>
      </c>
    </row>
    <row r="4" spans="1:6" x14ac:dyDescent="0.2">
      <c r="A4" t="s">
        <v>2</v>
      </c>
      <c r="B4">
        <v>2000</v>
      </c>
      <c r="C4" s="46">
        <v>0.67100400000000004</v>
      </c>
      <c r="D4" s="46">
        <v>1.2317817142857139</v>
      </c>
      <c r="E4" s="46">
        <v>0.56367247399999998</v>
      </c>
      <c r="F4" s="46">
        <v>1.5292142479999999</v>
      </c>
    </row>
    <row r="5" spans="1:6" x14ac:dyDescent="0.2">
      <c r="A5" t="s">
        <v>2</v>
      </c>
      <c r="B5">
        <v>2001</v>
      </c>
      <c r="C5" s="46">
        <v>0.61083499999999991</v>
      </c>
      <c r="D5" s="46">
        <v>0.74975700000000012</v>
      </c>
      <c r="E5" s="46">
        <v>0.56367247399999998</v>
      </c>
      <c r="F5" s="46">
        <v>1.5292142479999999</v>
      </c>
    </row>
    <row r="6" spans="1:6" x14ac:dyDescent="0.2">
      <c r="A6" t="s">
        <v>2</v>
      </c>
      <c r="B6">
        <v>2002</v>
      </c>
      <c r="C6" s="46">
        <v>0.81574708333333346</v>
      </c>
      <c r="D6" s="46">
        <v>0.65234691666666633</v>
      </c>
      <c r="E6" s="46">
        <v>0.56367247399999998</v>
      </c>
      <c r="F6" s="46">
        <v>1.5292142479999999</v>
      </c>
    </row>
    <row r="7" spans="1:6" x14ac:dyDescent="0.2">
      <c r="A7" t="s">
        <v>2</v>
      </c>
      <c r="B7">
        <v>2003</v>
      </c>
      <c r="C7" s="46">
        <v>0.61414500000000016</v>
      </c>
      <c r="D7" s="46">
        <v>0.73301749999999966</v>
      </c>
      <c r="E7" s="46">
        <v>0.56367247399999998</v>
      </c>
      <c r="F7" s="46">
        <v>1.5292142479999999</v>
      </c>
    </row>
    <row r="8" spans="1:6" x14ac:dyDescent="0.2">
      <c r="A8" t="s">
        <v>2</v>
      </c>
      <c r="B8">
        <v>2004</v>
      </c>
      <c r="C8" s="46">
        <v>0.86631124999999976</v>
      </c>
      <c r="D8" s="46">
        <v>0.42900355000000012</v>
      </c>
      <c r="E8" s="46">
        <v>0.56367247399999998</v>
      </c>
      <c r="F8" s="46">
        <v>1.5292142479999999</v>
      </c>
    </row>
    <row r="9" spans="1:6" x14ac:dyDescent="0.2">
      <c r="A9" t="s">
        <v>2</v>
      </c>
      <c r="B9">
        <v>2005</v>
      </c>
      <c r="C9" s="46">
        <v>0.71397708333333332</v>
      </c>
      <c r="D9" s="46">
        <v>0.50651851666666692</v>
      </c>
      <c r="E9" s="46">
        <v>0.56367247399999998</v>
      </c>
      <c r="F9" s="46">
        <v>1.5292142479999999</v>
      </c>
    </row>
    <row r="10" spans="1:6" x14ac:dyDescent="0.2">
      <c r="A10" t="s">
        <v>2</v>
      </c>
      <c r="B10">
        <v>2006</v>
      </c>
      <c r="C10" s="46">
        <v>0.81870999999999994</v>
      </c>
      <c r="D10" s="46">
        <v>1.4209225000000005</v>
      </c>
      <c r="E10" s="46">
        <v>0.56367247399999998</v>
      </c>
      <c r="F10" s="46">
        <v>1.5292142479999999</v>
      </c>
    </row>
    <row r="11" spans="1:6" x14ac:dyDescent="0.2">
      <c r="A11" t="s">
        <v>2</v>
      </c>
      <c r="B11">
        <v>2007</v>
      </c>
      <c r="C11" s="46">
        <v>0.79590250000000007</v>
      </c>
      <c r="D11" s="46">
        <v>1.0357849999999997</v>
      </c>
      <c r="E11" s="46">
        <v>0.56367247399999998</v>
      </c>
      <c r="F11" s="46">
        <v>1.5292142479999999</v>
      </c>
    </row>
    <row r="12" spans="1:6" x14ac:dyDescent="0.2">
      <c r="A12" t="s">
        <v>2</v>
      </c>
      <c r="B12">
        <v>2008</v>
      </c>
      <c r="C12" s="46">
        <v>0.91054416666666682</v>
      </c>
      <c r="D12" s="46">
        <v>0.99623663333333312</v>
      </c>
      <c r="E12" s="46">
        <v>0.56367247399999998</v>
      </c>
      <c r="F12" s="46">
        <v>1.5292142479999999</v>
      </c>
    </row>
    <row r="13" spans="1:6" x14ac:dyDescent="0.2">
      <c r="A13" t="s">
        <v>2</v>
      </c>
      <c r="B13">
        <v>2009</v>
      </c>
      <c r="C13" s="46">
        <v>0.98740249999999996</v>
      </c>
      <c r="D13" s="46">
        <v>0.43722949999999994</v>
      </c>
      <c r="E13" s="46">
        <v>0.56367247399999998</v>
      </c>
      <c r="F13" s="46">
        <v>1.5292142479999999</v>
      </c>
    </row>
    <row r="14" spans="1:6" x14ac:dyDescent="0.2">
      <c r="A14" t="s">
        <v>2</v>
      </c>
      <c r="B14">
        <v>2010</v>
      </c>
      <c r="C14" s="46">
        <v>0.53502749999999999</v>
      </c>
      <c r="D14" s="46">
        <v>1.250175416666667</v>
      </c>
      <c r="E14" s="46">
        <v>0.56367247399999998</v>
      </c>
      <c r="F14" s="46">
        <v>1.5292142479999999</v>
      </c>
    </row>
    <row r="15" spans="1:6" x14ac:dyDescent="0.2">
      <c r="A15" t="s">
        <v>2</v>
      </c>
      <c r="B15">
        <v>2011</v>
      </c>
      <c r="C15" s="46">
        <v>0.88085749999999985</v>
      </c>
      <c r="D15" s="46">
        <v>1.1615381000000005</v>
      </c>
      <c r="E15" s="46">
        <v>0.56367247399999998</v>
      </c>
      <c r="F15" s="46">
        <v>1.5292142479999999</v>
      </c>
    </row>
    <row r="16" spans="1:6" x14ac:dyDescent="0.2">
      <c r="A16" t="s">
        <v>2</v>
      </c>
      <c r="B16">
        <v>2012</v>
      </c>
      <c r="C16" s="46">
        <v>1.0204391666666666</v>
      </c>
      <c r="D16" s="46">
        <v>0.71925163333333297</v>
      </c>
      <c r="E16" s="46">
        <v>0.56367247399999998</v>
      </c>
      <c r="F16" s="46">
        <v>1.5292142479999999</v>
      </c>
    </row>
    <row r="17" spans="1:6" x14ac:dyDescent="0.2">
      <c r="A17" t="s">
        <v>2</v>
      </c>
      <c r="B17">
        <v>2013</v>
      </c>
      <c r="C17" s="46">
        <v>0.59550782608695652</v>
      </c>
      <c r="D17" s="46">
        <v>1.2849546739130435</v>
      </c>
      <c r="E17" s="46">
        <v>0.56367247399999998</v>
      </c>
      <c r="F17" s="46">
        <v>1.5292142479999999</v>
      </c>
    </row>
    <row r="18" spans="1:6" x14ac:dyDescent="0.2">
      <c r="A18" t="s">
        <v>2</v>
      </c>
      <c r="B18">
        <v>2014</v>
      </c>
      <c r="C18" s="46">
        <v>0.89425304347826096</v>
      </c>
      <c r="D18" s="46">
        <v>1.2891819565217393</v>
      </c>
      <c r="E18" s="46">
        <v>0.56367247399999998</v>
      </c>
      <c r="F18" s="46">
        <v>1.5292142479999999</v>
      </c>
    </row>
    <row r="19" spans="1:6" x14ac:dyDescent="0.2">
      <c r="A19" t="s">
        <v>2</v>
      </c>
      <c r="B19">
        <v>2015</v>
      </c>
      <c r="C19" s="46">
        <v>0.80131999999999981</v>
      </c>
      <c r="D19" s="46">
        <v>0.92501583333333315</v>
      </c>
      <c r="E19" s="46">
        <v>0.56367247399999998</v>
      </c>
      <c r="F19" s="46">
        <v>1.5292142479999999</v>
      </c>
    </row>
    <row r="20" spans="1:6" x14ac:dyDescent="0.2">
      <c r="A20" t="s">
        <v>2</v>
      </c>
      <c r="B20">
        <v>2016</v>
      </c>
      <c r="C20" s="46">
        <v>0.78413708333333343</v>
      </c>
      <c r="D20" s="46">
        <v>0.94783041666666623</v>
      </c>
      <c r="E20" s="46">
        <v>0.56367247399999998</v>
      </c>
      <c r="F20" s="46">
        <v>1.5292142479999999</v>
      </c>
    </row>
    <row r="21" spans="1:6" x14ac:dyDescent="0.2">
      <c r="A21" t="s">
        <v>2</v>
      </c>
      <c r="B21">
        <v>2017</v>
      </c>
      <c r="C21" s="46">
        <v>0.97759608695652178</v>
      </c>
      <c r="D21" s="46">
        <v>1.3339184963768114</v>
      </c>
      <c r="E21" s="46">
        <v>0.56367247399999998</v>
      </c>
      <c r="F21" s="46">
        <v>1.5292142479999999</v>
      </c>
    </row>
    <row r="22" spans="1:6" x14ac:dyDescent="0.2">
      <c r="A22" t="s">
        <v>2</v>
      </c>
      <c r="B22">
        <v>2018</v>
      </c>
      <c r="C22" s="46">
        <v>0.78525681818181792</v>
      </c>
      <c r="D22" s="46">
        <v>0.68114318181818223</v>
      </c>
      <c r="E22" s="46">
        <v>0.56367247399999998</v>
      </c>
      <c r="F22" s="46">
        <v>1.5292142479999999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709AC-ACEE-4AB4-B218-A7D31FAD42E3}">
  <dimension ref="Z1"/>
  <sheetViews>
    <sheetView tabSelected="1" workbookViewId="0">
      <selection activeCell="Z2" sqref="Z2"/>
    </sheetView>
  </sheetViews>
  <sheetFormatPr defaultRowHeight="10.199999999999999" x14ac:dyDescent="0.2"/>
  <sheetData>
    <row r="1" spans="26:26" x14ac:dyDescent="0.2">
      <c r="Z1" t="str">
        <f>"CM at " &amp; 'CM PT'!A4</f>
        <v>CM at ACAD1</v>
      </c>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206"/>
  <sheetViews>
    <sheetView workbookViewId="0">
      <pane xSplit="2" ySplit="1" topLeftCell="G116" activePane="bottomRight" state="frozen"/>
      <selection pane="topRight" activeCell="C1" sqref="C1"/>
      <selection pane="bottomLeft" activeCell="A2" sqref="A2"/>
      <selection pane="bottomRight" activeCell="O130" sqref="O130"/>
    </sheetView>
  </sheetViews>
  <sheetFormatPr defaultColWidth="9.28515625" defaultRowHeight="10.199999999999999" x14ac:dyDescent="0.2"/>
  <cols>
    <col min="1" max="1" width="11.28515625" style="7" bestFit="1" customWidth="1"/>
    <col min="2" max="2" width="12.42578125" style="7" customWidth="1"/>
    <col min="3" max="12" width="9.28515625" style="7"/>
    <col min="13" max="13" width="12.42578125" style="7" customWidth="1"/>
    <col min="14" max="16384" width="9.28515625" style="7"/>
  </cols>
  <sheetData>
    <row r="1" spans="1:36" ht="82.2" thickBot="1" x14ac:dyDescent="0.25">
      <c r="A1" s="4" t="s">
        <v>0</v>
      </c>
      <c r="B1" s="5" t="s">
        <v>1</v>
      </c>
      <c r="C1" s="6" t="s">
        <v>10</v>
      </c>
      <c r="D1" s="6" t="s">
        <v>15</v>
      </c>
      <c r="E1" s="6" t="s">
        <v>11</v>
      </c>
      <c r="F1" s="6" t="s">
        <v>16</v>
      </c>
      <c r="G1" s="6" t="s">
        <v>12</v>
      </c>
      <c r="H1" s="6" t="s">
        <v>17</v>
      </c>
      <c r="I1" s="6" t="s">
        <v>13</v>
      </c>
      <c r="J1" s="6" t="s">
        <v>18</v>
      </c>
      <c r="K1" s="6" t="s">
        <v>14</v>
      </c>
      <c r="L1" s="6" t="s">
        <v>19</v>
      </c>
      <c r="M1" s="5" t="s">
        <v>1</v>
      </c>
      <c r="N1" s="6" t="s">
        <v>32</v>
      </c>
      <c r="O1" s="6" t="s">
        <v>42</v>
      </c>
      <c r="P1" s="6" t="s">
        <v>33</v>
      </c>
      <c r="Q1" s="6" t="s">
        <v>43</v>
      </c>
      <c r="R1" s="6" t="s">
        <v>34</v>
      </c>
      <c r="S1" s="6" t="s">
        <v>44</v>
      </c>
      <c r="T1" s="6" t="s">
        <v>35</v>
      </c>
      <c r="U1" s="6" t="s">
        <v>45</v>
      </c>
      <c r="V1" s="6" t="s">
        <v>36</v>
      </c>
      <c r="W1" s="6" t="s">
        <v>46</v>
      </c>
      <c r="X1" s="4" t="s">
        <v>250</v>
      </c>
      <c r="Y1" s="6" t="s">
        <v>26</v>
      </c>
      <c r="Z1" s="6" t="s">
        <v>242</v>
      </c>
      <c r="AA1" s="6" t="s">
        <v>27</v>
      </c>
      <c r="AB1" s="6" t="s">
        <v>243</v>
      </c>
      <c r="AC1" s="6" t="s">
        <v>28</v>
      </c>
      <c r="AD1" s="6" t="s">
        <v>247</v>
      </c>
      <c r="AE1" s="6" t="s">
        <v>29</v>
      </c>
      <c r="AF1" s="6" t="s">
        <v>244</v>
      </c>
      <c r="AG1" s="6" t="s">
        <v>30</v>
      </c>
      <c r="AH1" s="6" t="s">
        <v>245</v>
      </c>
      <c r="AI1" s="34" t="s">
        <v>31</v>
      </c>
      <c r="AJ1" s="34" t="s">
        <v>246</v>
      </c>
    </row>
    <row r="2" spans="1:36" x14ac:dyDescent="0.2">
      <c r="A2" s="29" t="s">
        <v>2</v>
      </c>
      <c r="B2" s="37">
        <v>2000</v>
      </c>
      <c r="C2" s="15">
        <v>7.2439050000000025</v>
      </c>
      <c r="D2" s="15">
        <v>48.497903333333333</v>
      </c>
      <c r="E2" s="15">
        <v>0.9890230000000001</v>
      </c>
      <c r="F2" s="15">
        <v>8.4335599999999999</v>
      </c>
      <c r="G2" s="15">
        <v>2.2072560000000001</v>
      </c>
      <c r="H2" s="15">
        <v>7.2967466666666674</v>
      </c>
      <c r="I2" s="15">
        <v>1.0976999999999999</v>
      </c>
      <c r="J2" s="15">
        <v>4.152047619047619</v>
      </c>
      <c r="K2" s="15">
        <v>0.67100400000000004</v>
      </c>
      <c r="L2" s="15">
        <v>1.9027857142857141</v>
      </c>
      <c r="M2" s="14">
        <f>B2</f>
        <v>2000</v>
      </c>
      <c r="N2" s="11">
        <f>C2</f>
        <v>7.2439050000000025</v>
      </c>
      <c r="O2" s="11">
        <f>D2-C2</f>
        <v>41.253998333333328</v>
      </c>
      <c r="P2" s="11">
        <f>E2</f>
        <v>0.9890230000000001</v>
      </c>
      <c r="Q2" s="11">
        <f>F2-E2</f>
        <v>7.4445369999999995</v>
      </c>
      <c r="R2" s="11">
        <f>G2</f>
        <v>2.2072560000000001</v>
      </c>
      <c r="S2" s="11">
        <f>H2-G2</f>
        <v>5.0894906666666673</v>
      </c>
      <c r="T2" s="11">
        <f>I2</f>
        <v>1.0976999999999999</v>
      </c>
      <c r="U2" s="11">
        <f>J2-I2</f>
        <v>3.0543476190476193</v>
      </c>
      <c r="V2" s="11">
        <f>K2</f>
        <v>0.67100400000000004</v>
      </c>
      <c r="W2" s="11">
        <f>L2-K2</f>
        <v>1.2317817142857139</v>
      </c>
      <c r="Y2" s="12">
        <f>'RHIII metrics NATURAL DATA (2)'!B4</f>
        <v>0.75945396399999998</v>
      </c>
      <c r="Z2" s="12">
        <f>'RHIII metrics NATURAL DATA (2)'!C4</f>
        <v>5.1174506977999998</v>
      </c>
      <c r="AA2" s="12">
        <f>'RHIII metrics NATURAL DATA (2)'!D4</f>
        <v>0.27296902000000001</v>
      </c>
      <c r="AB2" s="12">
        <f>'RHIII metrics NATURAL DATA (2)'!E4</f>
        <v>1.6277000623</v>
      </c>
      <c r="AC2" s="12">
        <f>'RHIII metrics NATURAL DATA (2)'!F4</f>
        <v>2.0004897439999998</v>
      </c>
      <c r="AD2" s="12">
        <f>'RHIII metrics NATURAL DATA (2)'!G4</f>
        <v>7.2925709194000001</v>
      </c>
      <c r="AE2" s="12">
        <f>'RHIII metrics NATURAL DATA (2)'!H4</f>
        <v>8.3517597999999998E-2</v>
      </c>
      <c r="AF2" s="12">
        <f>'RHIII metrics NATURAL DATA (2)'!I4</f>
        <v>0.90763667770000001</v>
      </c>
      <c r="AG2" s="12">
        <f>'RHIII metrics NATURAL DATA (2)'!J4</f>
        <v>0.56367247399999998</v>
      </c>
      <c r="AH2" s="12">
        <f>'RHIII metrics NATURAL DATA (2)'!K4</f>
        <v>1.5292142479999999</v>
      </c>
      <c r="AI2" s="13">
        <f>AC2+AE2</f>
        <v>2.0840073419999996</v>
      </c>
      <c r="AJ2" s="40">
        <f>AD2+AF2</f>
        <v>8.2002075971000004</v>
      </c>
    </row>
    <row r="3" spans="1:36" x14ac:dyDescent="0.2">
      <c r="A3" s="28" t="s">
        <v>2</v>
      </c>
      <c r="B3" s="37">
        <v>2001</v>
      </c>
      <c r="C3" s="15">
        <v>7.5656137500000007</v>
      </c>
      <c r="D3" s="15">
        <v>73.271410799999998</v>
      </c>
      <c r="E3" s="15">
        <v>1.3663395833333334</v>
      </c>
      <c r="F3" s="15">
        <v>6.3114771999999997</v>
      </c>
      <c r="G3" s="15">
        <v>1.8168150000000003</v>
      </c>
      <c r="H3" s="15">
        <v>9.8357468000000008</v>
      </c>
      <c r="I3" s="15">
        <v>0.85883333333333345</v>
      </c>
      <c r="J3" s="15">
        <v>4.0405199999999999</v>
      </c>
      <c r="K3" s="15">
        <v>0.61083499999999991</v>
      </c>
      <c r="L3" s="15">
        <v>1.360592</v>
      </c>
      <c r="M3" s="14">
        <f t="shared" ref="M3:M83" si="0">B3</f>
        <v>2001</v>
      </c>
      <c r="N3" s="11">
        <f t="shared" ref="N3:N18" si="1">C3</f>
        <v>7.5656137500000007</v>
      </c>
      <c r="O3" s="11">
        <f t="shared" ref="O3:O18" si="2">D3-C3</f>
        <v>65.705797050000001</v>
      </c>
      <c r="P3" s="11">
        <f t="shared" ref="P3:P18" si="3">E3</f>
        <v>1.3663395833333334</v>
      </c>
      <c r="Q3" s="11">
        <f t="shared" ref="Q3:Q18" si="4">F3-E3</f>
        <v>4.9451376166666661</v>
      </c>
      <c r="R3" s="11">
        <f t="shared" ref="R3:R18" si="5">G3</f>
        <v>1.8168150000000003</v>
      </c>
      <c r="S3" s="11">
        <f t="shared" ref="S3:S18" si="6">H3-G3</f>
        <v>8.0189318000000007</v>
      </c>
      <c r="T3" s="11">
        <f t="shared" ref="T3:T18" si="7">I3</f>
        <v>0.85883333333333345</v>
      </c>
      <c r="U3" s="11">
        <f t="shared" ref="U3:U18" si="8">J3-I3</f>
        <v>3.1816866666666663</v>
      </c>
      <c r="V3" s="11">
        <f t="shared" ref="V3:V18" si="9">K3</f>
        <v>0.61083499999999991</v>
      </c>
      <c r="W3" s="11">
        <f t="shared" ref="W3:W18" si="10">L3-K3</f>
        <v>0.74975700000000012</v>
      </c>
      <c r="Y3" s="17">
        <f>Y2</f>
        <v>0.75945396399999998</v>
      </c>
      <c r="Z3" s="17">
        <f t="shared" ref="Z3:AH3" si="11">Z2</f>
        <v>5.1174506977999998</v>
      </c>
      <c r="AA3" s="17">
        <f t="shared" si="11"/>
        <v>0.27296902000000001</v>
      </c>
      <c r="AB3" s="17">
        <f t="shared" si="11"/>
        <v>1.6277000623</v>
      </c>
      <c r="AC3" s="17">
        <f t="shared" si="11"/>
        <v>2.0004897439999998</v>
      </c>
      <c r="AD3" s="17">
        <f t="shared" si="11"/>
        <v>7.2925709194000001</v>
      </c>
      <c r="AE3" s="17">
        <f t="shared" si="11"/>
        <v>8.3517597999999998E-2</v>
      </c>
      <c r="AF3" s="17">
        <f t="shared" si="11"/>
        <v>0.90763667770000001</v>
      </c>
      <c r="AG3" s="17">
        <f t="shared" si="11"/>
        <v>0.56367247399999998</v>
      </c>
      <c r="AH3" s="17">
        <f t="shared" si="11"/>
        <v>1.5292142479999999</v>
      </c>
      <c r="AI3" s="24">
        <f t="shared" ref="AI3:AJ117" si="12">AC3+AE3</f>
        <v>2.0840073419999996</v>
      </c>
      <c r="AJ3" s="41">
        <f t="shared" si="12"/>
        <v>8.2002075971000004</v>
      </c>
    </row>
    <row r="4" spans="1:36" x14ac:dyDescent="0.2">
      <c r="A4" s="28" t="s">
        <v>2</v>
      </c>
      <c r="B4" s="37">
        <v>2002</v>
      </c>
      <c r="C4" s="15">
        <v>6.2921141666666669</v>
      </c>
      <c r="D4" s="15">
        <v>74.4633276</v>
      </c>
      <c r="E4" s="15">
        <v>1.0139599999999998</v>
      </c>
      <c r="F4" s="15">
        <v>7.4757399999999983</v>
      </c>
      <c r="G4" s="15">
        <v>2.4589991666666662</v>
      </c>
      <c r="H4" s="15">
        <v>9.3296299999999981</v>
      </c>
      <c r="I4" s="15">
        <v>0.85629166666666678</v>
      </c>
      <c r="J4" s="15">
        <v>3.7231200000000002</v>
      </c>
      <c r="K4" s="15">
        <v>0.81574708333333346</v>
      </c>
      <c r="L4" s="15">
        <v>1.4680939999999998</v>
      </c>
      <c r="M4" s="14">
        <f t="shared" si="0"/>
        <v>2002</v>
      </c>
      <c r="N4" s="11">
        <f t="shared" si="1"/>
        <v>6.2921141666666669</v>
      </c>
      <c r="O4" s="11">
        <f t="shared" si="2"/>
        <v>68.171213433333335</v>
      </c>
      <c r="P4" s="11">
        <f t="shared" si="3"/>
        <v>1.0139599999999998</v>
      </c>
      <c r="Q4" s="11">
        <f t="shared" si="4"/>
        <v>6.4617799999999983</v>
      </c>
      <c r="R4" s="11">
        <f t="shared" si="5"/>
        <v>2.4589991666666662</v>
      </c>
      <c r="S4" s="11">
        <f t="shared" si="6"/>
        <v>6.8706308333333315</v>
      </c>
      <c r="T4" s="11">
        <f t="shared" si="7"/>
        <v>0.85629166666666678</v>
      </c>
      <c r="U4" s="11">
        <f t="shared" si="8"/>
        <v>2.8668283333333333</v>
      </c>
      <c r="V4" s="11">
        <f t="shared" si="9"/>
        <v>0.81574708333333346</v>
      </c>
      <c r="W4" s="11">
        <f t="shared" si="10"/>
        <v>0.65234691666666633</v>
      </c>
      <c r="Y4" s="17">
        <f t="shared" ref="Y4:Y27" si="13">Y3</f>
        <v>0.75945396399999998</v>
      </c>
      <c r="Z4" s="17">
        <f t="shared" ref="Z4:Z27" si="14">Z3</f>
        <v>5.1174506977999998</v>
      </c>
      <c r="AA4" s="17">
        <f t="shared" ref="AA4:AA27" si="15">AA3</f>
        <v>0.27296902000000001</v>
      </c>
      <c r="AB4" s="17">
        <f t="shared" ref="AB4:AB27" si="16">AB3</f>
        <v>1.6277000623</v>
      </c>
      <c r="AC4" s="17">
        <f t="shared" ref="AC4:AC27" si="17">AC3</f>
        <v>2.0004897439999998</v>
      </c>
      <c r="AD4" s="17">
        <f t="shared" ref="AD4:AD27" si="18">AD3</f>
        <v>7.2925709194000001</v>
      </c>
      <c r="AE4" s="17">
        <f t="shared" ref="AE4:AE27" si="19">AE3</f>
        <v>8.3517597999999998E-2</v>
      </c>
      <c r="AF4" s="17">
        <f t="shared" ref="AF4:AF27" si="20">AF3</f>
        <v>0.90763667770000001</v>
      </c>
      <c r="AG4" s="17">
        <f t="shared" ref="AG4:AG27" si="21">AG3</f>
        <v>0.56367247399999998</v>
      </c>
      <c r="AH4" s="17">
        <f t="shared" ref="AH4:AH27" si="22">AH3</f>
        <v>1.5292142479999999</v>
      </c>
      <c r="AI4" s="24">
        <f t="shared" si="12"/>
        <v>2.0840073419999996</v>
      </c>
      <c r="AJ4" s="41">
        <f t="shared" si="12"/>
        <v>8.2002075971000004</v>
      </c>
    </row>
    <row r="5" spans="1:36" x14ac:dyDescent="0.2">
      <c r="A5" s="28" t="s">
        <v>2</v>
      </c>
      <c r="B5" s="37">
        <v>2003</v>
      </c>
      <c r="C5" s="15">
        <v>6.841635833333334</v>
      </c>
      <c r="D5" s="15">
        <v>82.88316416666666</v>
      </c>
      <c r="E5" s="15">
        <v>1.07007125</v>
      </c>
      <c r="F5" s="15">
        <v>5.138217083333334</v>
      </c>
      <c r="G5" s="15">
        <v>2.0936791666666665</v>
      </c>
      <c r="H5" s="15">
        <v>10.371066666666668</v>
      </c>
      <c r="I5" s="15">
        <v>0.78250000000000008</v>
      </c>
      <c r="J5" s="15">
        <v>4.2865833333333327</v>
      </c>
      <c r="K5" s="15">
        <v>0.61414500000000016</v>
      </c>
      <c r="L5" s="15">
        <v>1.3471624999999998</v>
      </c>
      <c r="M5" s="14">
        <f t="shared" si="0"/>
        <v>2003</v>
      </c>
      <c r="N5" s="11">
        <f t="shared" si="1"/>
        <v>6.841635833333334</v>
      </c>
      <c r="O5" s="11">
        <f t="shared" si="2"/>
        <v>76.041528333333332</v>
      </c>
      <c r="P5" s="11">
        <f t="shared" si="3"/>
        <v>1.07007125</v>
      </c>
      <c r="Q5" s="11">
        <f t="shared" si="4"/>
        <v>4.0681458333333342</v>
      </c>
      <c r="R5" s="11">
        <f t="shared" si="5"/>
        <v>2.0936791666666665</v>
      </c>
      <c r="S5" s="11">
        <f t="shared" si="6"/>
        <v>8.2773875000000015</v>
      </c>
      <c r="T5" s="11">
        <f t="shared" si="7"/>
        <v>0.78250000000000008</v>
      </c>
      <c r="U5" s="11">
        <f t="shared" si="8"/>
        <v>3.5040833333333326</v>
      </c>
      <c r="V5" s="11">
        <f t="shared" si="9"/>
        <v>0.61414500000000016</v>
      </c>
      <c r="W5" s="11">
        <f t="shared" si="10"/>
        <v>0.73301749999999966</v>
      </c>
      <c r="Y5" s="17">
        <f t="shared" si="13"/>
        <v>0.75945396399999998</v>
      </c>
      <c r="Z5" s="17">
        <f t="shared" si="14"/>
        <v>5.1174506977999998</v>
      </c>
      <c r="AA5" s="17">
        <f t="shared" si="15"/>
        <v>0.27296902000000001</v>
      </c>
      <c r="AB5" s="17">
        <f t="shared" si="16"/>
        <v>1.6277000623</v>
      </c>
      <c r="AC5" s="17">
        <f t="shared" si="17"/>
        <v>2.0004897439999998</v>
      </c>
      <c r="AD5" s="17">
        <f t="shared" si="18"/>
        <v>7.2925709194000001</v>
      </c>
      <c r="AE5" s="17">
        <f t="shared" si="19"/>
        <v>8.3517597999999998E-2</v>
      </c>
      <c r="AF5" s="17">
        <f t="shared" si="20"/>
        <v>0.90763667770000001</v>
      </c>
      <c r="AG5" s="17">
        <f t="shared" si="21"/>
        <v>0.56367247399999998</v>
      </c>
      <c r="AH5" s="17">
        <f t="shared" si="22"/>
        <v>1.5292142479999999</v>
      </c>
      <c r="AI5" s="24">
        <f t="shared" si="12"/>
        <v>2.0840073419999996</v>
      </c>
      <c r="AJ5" s="41">
        <f t="shared" si="12"/>
        <v>8.2002075971000004</v>
      </c>
    </row>
    <row r="6" spans="1:36" x14ac:dyDescent="0.2">
      <c r="A6" s="28" t="s">
        <v>2</v>
      </c>
      <c r="B6" s="37">
        <v>2004</v>
      </c>
      <c r="C6" s="15">
        <v>5.857960416666665</v>
      </c>
      <c r="D6" s="15">
        <v>62.969708799999999</v>
      </c>
      <c r="E6" s="15">
        <v>0.94673499999999988</v>
      </c>
      <c r="F6" s="15">
        <v>6.6607271999999993</v>
      </c>
      <c r="G6" s="15">
        <v>2.6046212500000001</v>
      </c>
      <c r="H6" s="15">
        <v>7.2555220000000018</v>
      </c>
      <c r="I6" s="15">
        <v>0.75229166666666669</v>
      </c>
      <c r="J6" s="15">
        <v>3.2798000000000003</v>
      </c>
      <c r="K6" s="15">
        <v>0.86631124999999976</v>
      </c>
      <c r="L6" s="15">
        <v>1.2953147999999999</v>
      </c>
      <c r="M6" s="14">
        <f t="shared" si="0"/>
        <v>2004</v>
      </c>
      <c r="N6" s="11">
        <f t="shared" si="1"/>
        <v>5.857960416666665</v>
      </c>
      <c r="O6" s="11">
        <f t="shared" si="2"/>
        <v>57.111748383333335</v>
      </c>
      <c r="P6" s="11">
        <f t="shared" si="3"/>
        <v>0.94673499999999988</v>
      </c>
      <c r="Q6" s="11">
        <f t="shared" si="4"/>
        <v>5.7139921999999999</v>
      </c>
      <c r="R6" s="11">
        <f t="shared" si="5"/>
        <v>2.6046212500000001</v>
      </c>
      <c r="S6" s="11">
        <f t="shared" si="6"/>
        <v>4.6509007500000017</v>
      </c>
      <c r="T6" s="11">
        <f t="shared" si="7"/>
        <v>0.75229166666666669</v>
      </c>
      <c r="U6" s="11">
        <f t="shared" si="8"/>
        <v>2.5275083333333335</v>
      </c>
      <c r="V6" s="11">
        <f t="shared" si="9"/>
        <v>0.86631124999999976</v>
      </c>
      <c r="W6" s="11">
        <f t="shared" si="10"/>
        <v>0.42900355000000012</v>
      </c>
      <c r="Y6" s="17">
        <f t="shared" si="13"/>
        <v>0.75945396399999998</v>
      </c>
      <c r="Z6" s="17">
        <f t="shared" si="14"/>
        <v>5.1174506977999998</v>
      </c>
      <c r="AA6" s="17">
        <f t="shared" si="15"/>
        <v>0.27296902000000001</v>
      </c>
      <c r="AB6" s="17">
        <f t="shared" si="16"/>
        <v>1.6277000623</v>
      </c>
      <c r="AC6" s="17">
        <f t="shared" si="17"/>
        <v>2.0004897439999998</v>
      </c>
      <c r="AD6" s="17">
        <f t="shared" si="18"/>
        <v>7.2925709194000001</v>
      </c>
      <c r="AE6" s="17">
        <f t="shared" si="19"/>
        <v>8.3517597999999998E-2</v>
      </c>
      <c r="AF6" s="17">
        <f t="shared" si="20"/>
        <v>0.90763667770000001</v>
      </c>
      <c r="AG6" s="17">
        <f t="shared" si="21"/>
        <v>0.56367247399999998</v>
      </c>
      <c r="AH6" s="17">
        <f t="shared" si="22"/>
        <v>1.5292142479999999</v>
      </c>
      <c r="AI6" s="24">
        <f t="shared" si="12"/>
        <v>2.0840073419999996</v>
      </c>
      <c r="AJ6" s="41">
        <f t="shared" si="12"/>
        <v>8.2002075971000004</v>
      </c>
    </row>
    <row r="7" spans="1:36" x14ac:dyDescent="0.2">
      <c r="A7" s="28" t="s">
        <v>2</v>
      </c>
      <c r="B7" s="37">
        <v>2005</v>
      </c>
      <c r="C7" s="15">
        <v>4.7446866666666656</v>
      </c>
      <c r="D7" s="15">
        <v>70.559819599999997</v>
      </c>
      <c r="E7" s="15">
        <v>0.97044291666666671</v>
      </c>
      <c r="F7" s="15">
        <v>4.3466867999999996</v>
      </c>
      <c r="G7" s="15">
        <v>1.8037729166666665</v>
      </c>
      <c r="H7" s="15">
        <v>7.0236652000000026</v>
      </c>
      <c r="I7" s="15">
        <v>0.77504166666666663</v>
      </c>
      <c r="J7" s="15">
        <v>3.7249599999999994</v>
      </c>
      <c r="K7" s="15">
        <v>0.71397708333333332</v>
      </c>
      <c r="L7" s="15">
        <v>1.2204956000000002</v>
      </c>
      <c r="M7" s="14">
        <f t="shared" si="0"/>
        <v>2005</v>
      </c>
      <c r="N7" s="11">
        <f t="shared" si="1"/>
        <v>4.7446866666666656</v>
      </c>
      <c r="O7" s="11">
        <f t="shared" si="2"/>
        <v>65.815132933333331</v>
      </c>
      <c r="P7" s="11">
        <f t="shared" si="3"/>
        <v>0.97044291666666671</v>
      </c>
      <c r="Q7" s="11">
        <f t="shared" si="4"/>
        <v>3.3762438833333328</v>
      </c>
      <c r="R7" s="11">
        <f t="shared" si="5"/>
        <v>1.8037729166666665</v>
      </c>
      <c r="S7" s="11">
        <f t="shared" si="6"/>
        <v>5.2198922833333361</v>
      </c>
      <c r="T7" s="11">
        <f t="shared" si="7"/>
        <v>0.77504166666666663</v>
      </c>
      <c r="U7" s="11">
        <f t="shared" si="8"/>
        <v>2.9499183333333328</v>
      </c>
      <c r="V7" s="11">
        <f t="shared" si="9"/>
        <v>0.71397708333333332</v>
      </c>
      <c r="W7" s="11">
        <f t="shared" si="10"/>
        <v>0.50651851666666692</v>
      </c>
      <c r="Y7" s="17">
        <f t="shared" si="13"/>
        <v>0.75945396399999998</v>
      </c>
      <c r="Z7" s="17">
        <f t="shared" si="14"/>
        <v>5.1174506977999998</v>
      </c>
      <c r="AA7" s="17">
        <f t="shared" si="15"/>
        <v>0.27296902000000001</v>
      </c>
      <c r="AB7" s="17">
        <f t="shared" si="16"/>
        <v>1.6277000623</v>
      </c>
      <c r="AC7" s="17">
        <f t="shared" si="17"/>
        <v>2.0004897439999998</v>
      </c>
      <c r="AD7" s="17">
        <f t="shared" si="18"/>
        <v>7.2925709194000001</v>
      </c>
      <c r="AE7" s="17">
        <f t="shared" si="19"/>
        <v>8.3517597999999998E-2</v>
      </c>
      <c r="AF7" s="17">
        <f t="shared" si="20"/>
        <v>0.90763667770000001</v>
      </c>
      <c r="AG7" s="17">
        <f t="shared" si="21"/>
        <v>0.56367247399999998</v>
      </c>
      <c r="AH7" s="17">
        <f t="shared" si="22"/>
        <v>1.5292142479999999</v>
      </c>
      <c r="AI7" s="24">
        <f t="shared" si="12"/>
        <v>2.0840073419999996</v>
      </c>
      <c r="AJ7" s="41">
        <f t="shared" si="12"/>
        <v>8.2002075971000004</v>
      </c>
    </row>
    <row r="8" spans="1:36" x14ac:dyDescent="0.2">
      <c r="A8" s="28" t="s">
        <v>2</v>
      </c>
      <c r="B8" s="37">
        <v>2006</v>
      </c>
      <c r="C8" s="15">
        <v>5.7911187499999999</v>
      </c>
      <c r="D8" s="15">
        <v>70.297891666666672</v>
      </c>
      <c r="E8" s="15">
        <v>0.91340541666666653</v>
      </c>
      <c r="F8" s="15">
        <v>7.5744179166666674</v>
      </c>
      <c r="G8" s="15">
        <v>2.0078416666666663</v>
      </c>
      <c r="H8" s="15">
        <v>7.0839249999999998</v>
      </c>
      <c r="I8" s="15">
        <v>0.90633333333333344</v>
      </c>
      <c r="J8" s="15">
        <v>3.5330000000000008</v>
      </c>
      <c r="K8" s="15">
        <v>0.81870999999999994</v>
      </c>
      <c r="L8" s="15">
        <v>2.2396325000000004</v>
      </c>
      <c r="M8" s="14">
        <f t="shared" si="0"/>
        <v>2006</v>
      </c>
      <c r="N8" s="11">
        <f t="shared" si="1"/>
        <v>5.7911187499999999</v>
      </c>
      <c r="O8" s="11">
        <f t="shared" si="2"/>
        <v>64.506772916666677</v>
      </c>
      <c r="P8" s="11">
        <f t="shared" si="3"/>
        <v>0.91340541666666653</v>
      </c>
      <c r="Q8" s="11">
        <f t="shared" si="4"/>
        <v>6.6610125000000009</v>
      </c>
      <c r="R8" s="11">
        <f t="shared" si="5"/>
        <v>2.0078416666666663</v>
      </c>
      <c r="S8" s="11">
        <f t="shared" si="6"/>
        <v>5.0760833333333331</v>
      </c>
      <c r="T8" s="11">
        <f t="shared" si="7"/>
        <v>0.90633333333333344</v>
      </c>
      <c r="U8" s="11">
        <f t="shared" si="8"/>
        <v>2.6266666666666674</v>
      </c>
      <c r="V8" s="11">
        <f t="shared" si="9"/>
        <v>0.81870999999999994</v>
      </c>
      <c r="W8" s="11">
        <f t="shared" si="10"/>
        <v>1.4209225000000005</v>
      </c>
      <c r="Y8" s="17">
        <f t="shared" si="13"/>
        <v>0.75945396399999998</v>
      </c>
      <c r="Z8" s="17">
        <f t="shared" si="14"/>
        <v>5.1174506977999998</v>
      </c>
      <c r="AA8" s="17">
        <f t="shared" si="15"/>
        <v>0.27296902000000001</v>
      </c>
      <c r="AB8" s="17">
        <f t="shared" si="16"/>
        <v>1.6277000623</v>
      </c>
      <c r="AC8" s="17">
        <f t="shared" si="17"/>
        <v>2.0004897439999998</v>
      </c>
      <c r="AD8" s="17">
        <f t="shared" si="18"/>
        <v>7.2925709194000001</v>
      </c>
      <c r="AE8" s="17">
        <f t="shared" si="19"/>
        <v>8.3517597999999998E-2</v>
      </c>
      <c r="AF8" s="17">
        <f t="shared" si="20"/>
        <v>0.90763667770000001</v>
      </c>
      <c r="AG8" s="17">
        <f t="shared" si="21"/>
        <v>0.56367247399999998</v>
      </c>
      <c r="AH8" s="17">
        <f t="shared" si="22"/>
        <v>1.5292142479999999</v>
      </c>
      <c r="AI8" s="24">
        <f t="shared" si="12"/>
        <v>2.0840073419999996</v>
      </c>
      <c r="AJ8" s="41">
        <f t="shared" si="12"/>
        <v>8.2002075971000004</v>
      </c>
    </row>
    <row r="9" spans="1:36" x14ac:dyDescent="0.2">
      <c r="A9" s="28" t="s">
        <v>2</v>
      </c>
      <c r="B9" s="37">
        <v>2007</v>
      </c>
      <c r="C9" s="15">
        <v>5.9093579166666652</v>
      </c>
      <c r="D9" s="15">
        <v>57.93730708333333</v>
      </c>
      <c r="E9" s="15">
        <v>0.7129762500000002</v>
      </c>
      <c r="F9" s="15">
        <v>5.02959625</v>
      </c>
      <c r="G9" s="15">
        <v>2.3376916666666663</v>
      </c>
      <c r="H9" s="15">
        <v>7.9271441666666655</v>
      </c>
      <c r="I9" s="15">
        <v>0.76333333333333331</v>
      </c>
      <c r="J9" s="15">
        <v>3.2619583333333337</v>
      </c>
      <c r="K9" s="15">
        <v>0.79590250000000007</v>
      </c>
      <c r="L9" s="15">
        <v>1.8316874999999999</v>
      </c>
      <c r="M9" s="14">
        <f t="shared" si="0"/>
        <v>2007</v>
      </c>
      <c r="N9" s="11">
        <f t="shared" si="1"/>
        <v>5.9093579166666652</v>
      </c>
      <c r="O9" s="11">
        <f t="shared" si="2"/>
        <v>52.027949166666666</v>
      </c>
      <c r="P9" s="11">
        <f t="shared" si="3"/>
        <v>0.7129762500000002</v>
      </c>
      <c r="Q9" s="11">
        <f t="shared" si="4"/>
        <v>4.3166199999999995</v>
      </c>
      <c r="R9" s="11">
        <f t="shared" si="5"/>
        <v>2.3376916666666663</v>
      </c>
      <c r="S9" s="11">
        <f t="shared" si="6"/>
        <v>5.5894524999999993</v>
      </c>
      <c r="T9" s="11">
        <f t="shared" si="7"/>
        <v>0.76333333333333331</v>
      </c>
      <c r="U9" s="11">
        <f t="shared" si="8"/>
        <v>2.4986250000000005</v>
      </c>
      <c r="V9" s="11">
        <f t="shared" si="9"/>
        <v>0.79590250000000007</v>
      </c>
      <c r="W9" s="11">
        <f t="shared" si="10"/>
        <v>1.0357849999999997</v>
      </c>
      <c r="Y9" s="17">
        <f t="shared" si="13"/>
        <v>0.75945396399999998</v>
      </c>
      <c r="Z9" s="17">
        <f t="shared" si="14"/>
        <v>5.1174506977999998</v>
      </c>
      <c r="AA9" s="17">
        <f t="shared" si="15"/>
        <v>0.27296902000000001</v>
      </c>
      <c r="AB9" s="17">
        <f t="shared" si="16"/>
        <v>1.6277000623</v>
      </c>
      <c r="AC9" s="17">
        <f t="shared" si="17"/>
        <v>2.0004897439999998</v>
      </c>
      <c r="AD9" s="17">
        <f t="shared" si="18"/>
        <v>7.2925709194000001</v>
      </c>
      <c r="AE9" s="17">
        <f t="shared" si="19"/>
        <v>8.3517597999999998E-2</v>
      </c>
      <c r="AF9" s="17">
        <f t="shared" si="20"/>
        <v>0.90763667770000001</v>
      </c>
      <c r="AG9" s="17">
        <f t="shared" si="21"/>
        <v>0.56367247399999998</v>
      </c>
      <c r="AH9" s="17">
        <f t="shared" si="22"/>
        <v>1.5292142479999999</v>
      </c>
      <c r="AI9" s="24">
        <f t="shared" si="12"/>
        <v>2.0840073419999996</v>
      </c>
      <c r="AJ9" s="41">
        <f t="shared" si="12"/>
        <v>8.2002075971000004</v>
      </c>
    </row>
    <row r="10" spans="1:36" x14ac:dyDescent="0.2">
      <c r="A10" s="28" t="s">
        <v>2</v>
      </c>
      <c r="B10" s="37">
        <v>2008</v>
      </c>
      <c r="C10" s="15">
        <v>4.9093741666666668</v>
      </c>
      <c r="D10" s="15">
        <v>45.562783199999984</v>
      </c>
      <c r="E10" s="15">
        <v>0.66035625000000009</v>
      </c>
      <c r="F10" s="15">
        <v>3.5388260000000002</v>
      </c>
      <c r="G10" s="15">
        <v>1.9764079166666668</v>
      </c>
      <c r="H10" s="15">
        <v>6.7848747999999999</v>
      </c>
      <c r="I10" s="15">
        <v>0.57162499999999994</v>
      </c>
      <c r="J10" s="15">
        <v>2.2688799999999998</v>
      </c>
      <c r="K10" s="15">
        <v>0.91054416666666682</v>
      </c>
      <c r="L10" s="15">
        <v>1.9067807999999999</v>
      </c>
      <c r="M10" s="14">
        <f t="shared" si="0"/>
        <v>2008</v>
      </c>
      <c r="N10" s="11">
        <f t="shared" si="1"/>
        <v>4.9093741666666668</v>
      </c>
      <c r="O10" s="11">
        <f t="shared" si="2"/>
        <v>40.653409033333318</v>
      </c>
      <c r="P10" s="11">
        <f t="shared" si="3"/>
        <v>0.66035625000000009</v>
      </c>
      <c r="Q10" s="11">
        <f t="shared" si="4"/>
        <v>2.8784697500000003</v>
      </c>
      <c r="R10" s="11">
        <f t="shared" si="5"/>
        <v>1.9764079166666668</v>
      </c>
      <c r="S10" s="11">
        <f t="shared" si="6"/>
        <v>4.8084668833333328</v>
      </c>
      <c r="T10" s="11">
        <f t="shared" si="7"/>
        <v>0.57162499999999994</v>
      </c>
      <c r="U10" s="11">
        <f t="shared" si="8"/>
        <v>1.6972549999999997</v>
      </c>
      <c r="V10" s="11">
        <f t="shared" si="9"/>
        <v>0.91054416666666682</v>
      </c>
      <c r="W10" s="11">
        <f t="shared" si="10"/>
        <v>0.99623663333333312</v>
      </c>
      <c r="Y10" s="17">
        <f t="shared" si="13"/>
        <v>0.75945396399999998</v>
      </c>
      <c r="Z10" s="17">
        <f t="shared" si="14"/>
        <v>5.1174506977999998</v>
      </c>
      <c r="AA10" s="17">
        <f t="shared" si="15"/>
        <v>0.27296902000000001</v>
      </c>
      <c r="AB10" s="17">
        <f t="shared" si="16"/>
        <v>1.6277000623</v>
      </c>
      <c r="AC10" s="17">
        <f t="shared" si="17"/>
        <v>2.0004897439999998</v>
      </c>
      <c r="AD10" s="17">
        <f t="shared" si="18"/>
        <v>7.2925709194000001</v>
      </c>
      <c r="AE10" s="17">
        <f t="shared" si="19"/>
        <v>8.3517597999999998E-2</v>
      </c>
      <c r="AF10" s="17">
        <f t="shared" si="20"/>
        <v>0.90763667770000001</v>
      </c>
      <c r="AG10" s="17">
        <f t="shared" si="21"/>
        <v>0.56367247399999998</v>
      </c>
      <c r="AH10" s="17">
        <f t="shared" si="22"/>
        <v>1.5292142479999999</v>
      </c>
      <c r="AI10" s="24">
        <f t="shared" si="12"/>
        <v>2.0840073419999996</v>
      </c>
      <c r="AJ10" s="41">
        <f t="shared" si="12"/>
        <v>8.2002075971000004</v>
      </c>
    </row>
    <row r="11" spans="1:36" x14ac:dyDescent="0.2">
      <c r="A11" s="28" t="s">
        <v>2</v>
      </c>
      <c r="B11" s="37">
        <v>2009</v>
      </c>
      <c r="C11" s="15">
        <v>3.9261937499999999</v>
      </c>
      <c r="D11" s="15">
        <v>43.882439600000005</v>
      </c>
      <c r="E11" s="15">
        <v>0.51812541666666678</v>
      </c>
      <c r="F11" s="15">
        <v>3.4504151999999992</v>
      </c>
      <c r="G11" s="15">
        <v>1.5386983333333335</v>
      </c>
      <c r="H11" s="15">
        <v>5.5392319999999993</v>
      </c>
      <c r="I11" s="15">
        <v>0.46162499999999995</v>
      </c>
      <c r="J11" s="15">
        <v>2.2403999999999997</v>
      </c>
      <c r="K11" s="15">
        <v>0.98740249999999996</v>
      </c>
      <c r="L11" s="15">
        <v>1.4246319999999999</v>
      </c>
      <c r="M11" s="14">
        <f t="shared" si="0"/>
        <v>2009</v>
      </c>
      <c r="N11" s="11">
        <f t="shared" si="1"/>
        <v>3.9261937499999999</v>
      </c>
      <c r="O11" s="11">
        <f t="shared" si="2"/>
        <v>39.956245850000002</v>
      </c>
      <c r="P11" s="11">
        <f t="shared" si="3"/>
        <v>0.51812541666666678</v>
      </c>
      <c r="Q11" s="11">
        <f t="shared" si="4"/>
        <v>2.9322897833333323</v>
      </c>
      <c r="R11" s="11">
        <f t="shared" si="5"/>
        <v>1.5386983333333335</v>
      </c>
      <c r="S11" s="11">
        <f t="shared" si="6"/>
        <v>4.0005336666666658</v>
      </c>
      <c r="T11" s="11">
        <f t="shared" si="7"/>
        <v>0.46162499999999995</v>
      </c>
      <c r="U11" s="11">
        <f t="shared" si="8"/>
        <v>1.7787749999999998</v>
      </c>
      <c r="V11" s="11">
        <f t="shared" si="9"/>
        <v>0.98740249999999996</v>
      </c>
      <c r="W11" s="11">
        <f t="shared" si="10"/>
        <v>0.43722949999999994</v>
      </c>
      <c r="Y11" s="17">
        <f t="shared" si="13"/>
        <v>0.75945396399999998</v>
      </c>
      <c r="Z11" s="17">
        <f t="shared" si="14"/>
        <v>5.1174506977999998</v>
      </c>
      <c r="AA11" s="17">
        <f t="shared" si="15"/>
        <v>0.27296902000000001</v>
      </c>
      <c r="AB11" s="17">
        <f t="shared" si="16"/>
        <v>1.6277000623</v>
      </c>
      <c r="AC11" s="17">
        <f t="shared" si="17"/>
        <v>2.0004897439999998</v>
      </c>
      <c r="AD11" s="17">
        <f t="shared" si="18"/>
        <v>7.2925709194000001</v>
      </c>
      <c r="AE11" s="17">
        <f t="shared" si="19"/>
        <v>8.3517597999999998E-2</v>
      </c>
      <c r="AF11" s="17">
        <f t="shared" si="20"/>
        <v>0.90763667770000001</v>
      </c>
      <c r="AG11" s="17">
        <f t="shared" si="21"/>
        <v>0.56367247399999998</v>
      </c>
      <c r="AH11" s="17">
        <f t="shared" si="22"/>
        <v>1.5292142479999999</v>
      </c>
      <c r="AI11" s="24">
        <f t="shared" si="12"/>
        <v>2.0840073419999996</v>
      </c>
      <c r="AJ11" s="41">
        <f t="shared" si="12"/>
        <v>8.2002075971000004</v>
      </c>
    </row>
    <row r="12" spans="1:36" x14ac:dyDescent="0.2">
      <c r="A12" s="28" t="s">
        <v>2</v>
      </c>
      <c r="B12" s="37">
        <v>2010</v>
      </c>
      <c r="C12" s="15">
        <v>3.8472149999999998</v>
      </c>
      <c r="D12" s="15">
        <v>37.075438749999996</v>
      </c>
      <c r="E12" s="15">
        <v>0.6465683333333333</v>
      </c>
      <c r="F12" s="15">
        <v>3.5319337500000003</v>
      </c>
      <c r="G12" s="15">
        <v>1.69224375</v>
      </c>
      <c r="H12" s="15">
        <v>7.8980304166666651</v>
      </c>
      <c r="I12" s="15">
        <v>0.50037500000000001</v>
      </c>
      <c r="J12" s="15">
        <v>2.4852083333333339</v>
      </c>
      <c r="K12" s="15">
        <v>0.53502749999999999</v>
      </c>
      <c r="L12" s="15">
        <v>1.785202916666667</v>
      </c>
      <c r="M12" s="14">
        <f t="shared" si="0"/>
        <v>2010</v>
      </c>
      <c r="N12" s="11">
        <f t="shared" si="1"/>
        <v>3.8472149999999998</v>
      </c>
      <c r="O12" s="11">
        <f t="shared" si="2"/>
        <v>33.228223749999998</v>
      </c>
      <c r="P12" s="11">
        <f t="shared" si="3"/>
        <v>0.6465683333333333</v>
      </c>
      <c r="Q12" s="11">
        <f t="shared" si="4"/>
        <v>2.8853654166666671</v>
      </c>
      <c r="R12" s="11">
        <f t="shared" si="5"/>
        <v>1.69224375</v>
      </c>
      <c r="S12" s="11">
        <f t="shared" si="6"/>
        <v>6.2057866666666648</v>
      </c>
      <c r="T12" s="11">
        <f t="shared" si="7"/>
        <v>0.50037500000000001</v>
      </c>
      <c r="U12" s="11">
        <f t="shared" si="8"/>
        <v>1.9848333333333339</v>
      </c>
      <c r="V12" s="11">
        <f t="shared" si="9"/>
        <v>0.53502749999999999</v>
      </c>
      <c r="W12" s="11">
        <f t="shared" si="10"/>
        <v>1.250175416666667</v>
      </c>
      <c r="Y12" s="17">
        <f t="shared" si="13"/>
        <v>0.75945396399999998</v>
      </c>
      <c r="Z12" s="17">
        <f t="shared" si="14"/>
        <v>5.1174506977999998</v>
      </c>
      <c r="AA12" s="17">
        <f t="shared" si="15"/>
        <v>0.27296902000000001</v>
      </c>
      <c r="AB12" s="17">
        <f t="shared" si="16"/>
        <v>1.6277000623</v>
      </c>
      <c r="AC12" s="17">
        <f t="shared" si="17"/>
        <v>2.0004897439999998</v>
      </c>
      <c r="AD12" s="17">
        <f t="shared" si="18"/>
        <v>7.2925709194000001</v>
      </c>
      <c r="AE12" s="17">
        <f t="shared" si="19"/>
        <v>8.3517597999999998E-2</v>
      </c>
      <c r="AF12" s="17">
        <f t="shared" si="20"/>
        <v>0.90763667770000001</v>
      </c>
      <c r="AG12" s="17">
        <f t="shared" si="21"/>
        <v>0.56367247399999998</v>
      </c>
      <c r="AH12" s="17">
        <f t="shared" si="22"/>
        <v>1.5292142479999999</v>
      </c>
      <c r="AI12" s="24">
        <f t="shared" si="12"/>
        <v>2.0840073419999996</v>
      </c>
      <c r="AJ12" s="41">
        <f t="shared" si="12"/>
        <v>8.2002075971000004</v>
      </c>
    </row>
    <row r="13" spans="1:36" x14ac:dyDescent="0.2">
      <c r="A13" s="28" t="s">
        <v>2</v>
      </c>
      <c r="B13" s="37">
        <v>2011</v>
      </c>
      <c r="C13" s="15">
        <v>4.6436991666666669</v>
      </c>
      <c r="D13" s="15">
        <v>31.168621199999993</v>
      </c>
      <c r="E13" s="15">
        <v>0.59310916666666669</v>
      </c>
      <c r="F13" s="15">
        <v>3.1597111999999998</v>
      </c>
      <c r="G13" s="15">
        <v>1.8658025</v>
      </c>
      <c r="H13" s="15">
        <v>7.0249628000000008</v>
      </c>
      <c r="I13" s="15">
        <v>0.54200000000000004</v>
      </c>
      <c r="J13" s="15">
        <v>2.4613520000000002</v>
      </c>
      <c r="K13" s="15">
        <v>0.88085749999999985</v>
      </c>
      <c r="L13" s="15">
        <v>2.0423956000000003</v>
      </c>
      <c r="M13" s="14">
        <f t="shared" si="0"/>
        <v>2011</v>
      </c>
      <c r="N13" s="11">
        <f t="shared" si="1"/>
        <v>4.6436991666666669</v>
      </c>
      <c r="O13" s="11">
        <f t="shared" si="2"/>
        <v>26.524922033333326</v>
      </c>
      <c r="P13" s="11">
        <f t="shared" si="3"/>
        <v>0.59310916666666669</v>
      </c>
      <c r="Q13" s="11">
        <f t="shared" si="4"/>
        <v>2.566602033333333</v>
      </c>
      <c r="R13" s="11">
        <f t="shared" si="5"/>
        <v>1.8658025</v>
      </c>
      <c r="S13" s="11">
        <f t="shared" si="6"/>
        <v>5.1591603000000008</v>
      </c>
      <c r="T13" s="11">
        <f t="shared" si="7"/>
        <v>0.54200000000000004</v>
      </c>
      <c r="U13" s="11">
        <f t="shared" si="8"/>
        <v>1.9193520000000002</v>
      </c>
      <c r="V13" s="11">
        <f t="shared" si="9"/>
        <v>0.88085749999999985</v>
      </c>
      <c r="W13" s="11">
        <f t="shared" si="10"/>
        <v>1.1615381000000005</v>
      </c>
      <c r="Y13" s="17">
        <f t="shared" si="13"/>
        <v>0.75945396399999998</v>
      </c>
      <c r="Z13" s="17">
        <f t="shared" si="14"/>
        <v>5.1174506977999998</v>
      </c>
      <c r="AA13" s="17">
        <f t="shared" si="15"/>
        <v>0.27296902000000001</v>
      </c>
      <c r="AB13" s="17">
        <f t="shared" si="16"/>
        <v>1.6277000623</v>
      </c>
      <c r="AC13" s="17">
        <f t="shared" si="17"/>
        <v>2.0004897439999998</v>
      </c>
      <c r="AD13" s="17">
        <f t="shared" si="18"/>
        <v>7.2925709194000001</v>
      </c>
      <c r="AE13" s="17">
        <f t="shared" si="19"/>
        <v>8.3517597999999998E-2</v>
      </c>
      <c r="AF13" s="17">
        <f t="shared" si="20"/>
        <v>0.90763667770000001</v>
      </c>
      <c r="AG13" s="17">
        <f t="shared" si="21"/>
        <v>0.56367247399999998</v>
      </c>
      <c r="AH13" s="17">
        <f t="shared" si="22"/>
        <v>1.5292142479999999</v>
      </c>
      <c r="AI13" s="24">
        <f t="shared" si="12"/>
        <v>2.0840073419999996</v>
      </c>
      <c r="AJ13" s="41">
        <f t="shared" si="12"/>
        <v>8.2002075971000004</v>
      </c>
    </row>
    <row r="14" spans="1:36" x14ac:dyDescent="0.2">
      <c r="A14" s="28" t="s">
        <v>2</v>
      </c>
      <c r="B14" s="37">
        <v>2012</v>
      </c>
      <c r="C14" s="15">
        <v>4.9137637500000002</v>
      </c>
      <c r="D14" s="15">
        <v>22.402003199999999</v>
      </c>
      <c r="E14" s="15">
        <v>0.67653874999999986</v>
      </c>
      <c r="F14" s="15">
        <v>4.323871200000001</v>
      </c>
      <c r="G14" s="15">
        <v>2.0322162500000003</v>
      </c>
      <c r="H14" s="15">
        <v>5.7955571999999993</v>
      </c>
      <c r="I14" s="15">
        <v>0.61175000000000013</v>
      </c>
      <c r="J14" s="15">
        <v>2.0093199999999998</v>
      </c>
      <c r="K14" s="15">
        <v>1.0204391666666666</v>
      </c>
      <c r="L14" s="15">
        <v>1.7396907999999995</v>
      </c>
      <c r="M14" s="14">
        <f t="shared" si="0"/>
        <v>2012</v>
      </c>
      <c r="N14" s="11">
        <f t="shared" si="1"/>
        <v>4.9137637500000002</v>
      </c>
      <c r="O14" s="11">
        <f t="shared" si="2"/>
        <v>17.488239449999998</v>
      </c>
      <c r="P14" s="11">
        <f t="shared" si="3"/>
        <v>0.67653874999999986</v>
      </c>
      <c r="Q14" s="11">
        <f t="shared" si="4"/>
        <v>3.6473324500000013</v>
      </c>
      <c r="R14" s="11">
        <f t="shared" si="5"/>
        <v>2.0322162500000003</v>
      </c>
      <c r="S14" s="11">
        <f t="shared" si="6"/>
        <v>3.763340949999999</v>
      </c>
      <c r="T14" s="11">
        <f t="shared" si="7"/>
        <v>0.61175000000000013</v>
      </c>
      <c r="U14" s="11">
        <f t="shared" si="8"/>
        <v>1.3975699999999995</v>
      </c>
      <c r="V14" s="11">
        <f t="shared" si="9"/>
        <v>1.0204391666666666</v>
      </c>
      <c r="W14" s="11">
        <f t="shared" si="10"/>
        <v>0.71925163333333297</v>
      </c>
      <c r="Y14" s="17">
        <f t="shared" si="13"/>
        <v>0.75945396399999998</v>
      </c>
      <c r="Z14" s="17">
        <f t="shared" si="14"/>
        <v>5.1174506977999998</v>
      </c>
      <c r="AA14" s="17">
        <f t="shared" si="15"/>
        <v>0.27296902000000001</v>
      </c>
      <c r="AB14" s="17">
        <f t="shared" si="16"/>
        <v>1.6277000623</v>
      </c>
      <c r="AC14" s="17">
        <f t="shared" si="17"/>
        <v>2.0004897439999998</v>
      </c>
      <c r="AD14" s="17">
        <f t="shared" si="18"/>
        <v>7.2925709194000001</v>
      </c>
      <c r="AE14" s="17">
        <f t="shared" si="19"/>
        <v>8.3517597999999998E-2</v>
      </c>
      <c r="AF14" s="17">
        <f t="shared" si="20"/>
        <v>0.90763667770000001</v>
      </c>
      <c r="AG14" s="17">
        <f t="shared" si="21"/>
        <v>0.56367247399999998</v>
      </c>
      <c r="AH14" s="17">
        <f t="shared" si="22"/>
        <v>1.5292142479999999</v>
      </c>
      <c r="AI14" s="24">
        <f t="shared" si="12"/>
        <v>2.0840073419999996</v>
      </c>
      <c r="AJ14" s="41">
        <f t="shared" si="12"/>
        <v>8.2002075971000004</v>
      </c>
    </row>
    <row r="15" spans="1:36" x14ac:dyDescent="0.2">
      <c r="A15" s="28" t="s">
        <v>2</v>
      </c>
      <c r="B15" s="37">
        <v>2013</v>
      </c>
      <c r="C15" s="15">
        <v>3.5974256521739125</v>
      </c>
      <c r="D15" s="15">
        <v>21.801854583333334</v>
      </c>
      <c r="E15" s="15">
        <v>0.53390434782608698</v>
      </c>
      <c r="F15" s="15">
        <v>3.7478629166666662</v>
      </c>
      <c r="G15" s="15">
        <v>1.2330973913043481</v>
      </c>
      <c r="H15" s="15">
        <v>4.7924412500000004</v>
      </c>
      <c r="I15" s="15">
        <v>0.30734782608695649</v>
      </c>
      <c r="J15" s="15">
        <v>1.9000416666666666</v>
      </c>
      <c r="K15" s="15">
        <v>0.59550782608695652</v>
      </c>
      <c r="L15" s="15">
        <v>1.8804624999999999</v>
      </c>
      <c r="M15" s="14">
        <f t="shared" si="0"/>
        <v>2013</v>
      </c>
      <c r="N15" s="11">
        <f t="shared" si="1"/>
        <v>3.5974256521739125</v>
      </c>
      <c r="O15" s="11">
        <f t="shared" si="2"/>
        <v>18.20442893115942</v>
      </c>
      <c r="P15" s="11">
        <f t="shared" si="3"/>
        <v>0.53390434782608698</v>
      </c>
      <c r="Q15" s="11">
        <f t="shared" si="4"/>
        <v>3.213958568840579</v>
      </c>
      <c r="R15" s="11">
        <f t="shared" si="5"/>
        <v>1.2330973913043481</v>
      </c>
      <c r="S15" s="11">
        <f t="shared" si="6"/>
        <v>3.5593438586956525</v>
      </c>
      <c r="T15" s="11">
        <f t="shared" si="7"/>
        <v>0.30734782608695649</v>
      </c>
      <c r="U15" s="11">
        <f t="shared" si="8"/>
        <v>1.5926938405797102</v>
      </c>
      <c r="V15" s="11">
        <f t="shared" si="9"/>
        <v>0.59550782608695652</v>
      </c>
      <c r="W15" s="11">
        <f t="shared" si="10"/>
        <v>1.2849546739130435</v>
      </c>
      <c r="Y15" s="17">
        <f t="shared" si="13"/>
        <v>0.75945396399999998</v>
      </c>
      <c r="Z15" s="17">
        <f t="shared" si="14"/>
        <v>5.1174506977999998</v>
      </c>
      <c r="AA15" s="17">
        <f t="shared" si="15"/>
        <v>0.27296902000000001</v>
      </c>
      <c r="AB15" s="17">
        <f t="shared" si="16"/>
        <v>1.6277000623</v>
      </c>
      <c r="AC15" s="17">
        <f t="shared" si="17"/>
        <v>2.0004897439999998</v>
      </c>
      <c r="AD15" s="17">
        <f t="shared" si="18"/>
        <v>7.2925709194000001</v>
      </c>
      <c r="AE15" s="17">
        <f t="shared" si="19"/>
        <v>8.3517597999999998E-2</v>
      </c>
      <c r="AF15" s="17">
        <f t="shared" si="20"/>
        <v>0.90763667770000001</v>
      </c>
      <c r="AG15" s="17">
        <f t="shared" si="21"/>
        <v>0.56367247399999998</v>
      </c>
      <c r="AH15" s="17">
        <f t="shared" si="22"/>
        <v>1.5292142479999999</v>
      </c>
      <c r="AI15" s="24">
        <f t="shared" si="12"/>
        <v>2.0840073419999996</v>
      </c>
      <c r="AJ15" s="41">
        <f t="shared" si="12"/>
        <v>8.2002075971000004</v>
      </c>
    </row>
    <row r="16" spans="1:36" x14ac:dyDescent="0.2">
      <c r="A16" s="28" t="s">
        <v>2</v>
      </c>
      <c r="B16" s="37">
        <v>2014</v>
      </c>
      <c r="C16" s="15">
        <v>4.3119134782608697</v>
      </c>
      <c r="D16" s="15">
        <v>19.369213750000004</v>
      </c>
      <c r="E16" s="15">
        <v>0.67791043478260871</v>
      </c>
      <c r="F16" s="15">
        <v>5.4096324999999998</v>
      </c>
      <c r="G16" s="15">
        <v>1.5714595652173908</v>
      </c>
      <c r="H16" s="15">
        <v>5.3877829166666666</v>
      </c>
      <c r="I16" s="15">
        <v>0.36700000000000005</v>
      </c>
      <c r="J16" s="15">
        <v>1.8853333333333342</v>
      </c>
      <c r="K16" s="15">
        <v>0.89425304347826096</v>
      </c>
      <c r="L16" s="15">
        <v>2.1834350000000002</v>
      </c>
      <c r="M16" s="14">
        <f t="shared" si="0"/>
        <v>2014</v>
      </c>
      <c r="N16" s="11">
        <f t="shared" si="1"/>
        <v>4.3119134782608697</v>
      </c>
      <c r="O16" s="11">
        <f t="shared" si="2"/>
        <v>15.057300271739134</v>
      </c>
      <c r="P16" s="11">
        <f t="shared" si="3"/>
        <v>0.67791043478260871</v>
      </c>
      <c r="Q16" s="11">
        <f t="shared" si="4"/>
        <v>4.731722065217391</v>
      </c>
      <c r="R16" s="11">
        <f t="shared" si="5"/>
        <v>1.5714595652173908</v>
      </c>
      <c r="S16" s="11">
        <f t="shared" si="6"/>
        <v>3.8163233514492756</v>
      </c>
      <c r="T16" s="11">
        <f t="shared" si="7"/>
        <v>0.36700000000000005</v>
      </c>
      <c r="U16" s="11">
        <f t="shared" si="8"/>
        <v>1.5183333333333342</v>
      </c>
      <c r="V16" s="11">
        <f t="shared" si="9"/>
        <v>0.89425304347826096</v>
      </c>
      <c r="W16" s="11">
        <f t="shared" si="10"/>
        <v>1.2891819565217393</v>
      </c>
      <c r="Y16" s="17">
        <f t="shared" si="13"/>
        <v>0.75945396399999998</v>
      </c>
      <c r="Z16" s="17">
        <f t="shared" si="14"/>
        <v>5.1174506977999998</v>
      </c>
      <c r="AA16" s="17">
        <f t="shared" si="15"/>
        <v>0.27296902000000001</v>
      </c>
      <c r="AB16" s="17">
        <f t="shared" si="16"/>
        <v>1.6277000623</v>
      </c>
      <c r="AC16" s="17">
        <f t="shared" si="17"/>
        <v>2.0004897439999998</v>
      </c>
      <c r="AD16" s="17">
        <f t="shared" si="18"/>
        <v>7.2925709194000001</v>
      </c>
      <c r="AE16" s="17">
        <f t="shared" si="19"/>
        <v>8.3517597999999998E-2</v>
      </c>
      <c r="AF16" s="17">
        <f t="shared" si="20"/>
        <v>0.90763667770000001</v>
      </c>
      <c r="AG16" s="17">
        <f t="shared" si="21"/>
        <v>0.56367247399999998</v>
      </c>
      <c r="AH16" s="17">
        <f t="shared" si="22"/>
        <v>1.5292142479999999</v>
      </c>
      <c r="AI16" s="24">
        <f t="shared" si="12"/>
        <v>2.0840073419999996</v>
      </c>
      <c r="AJ16" s="41">
        <f t="shared" si="12"/>
        <v>8.2002075971000004</v>
      </c>
    </row>
    <row r="17" spans="1:36" x14ac:dyDescent="0.2">
      <c r="A17" s="28" t="s">
        <v>2</v>
      </c>
      <c r="B17" s="37">
        <v>2015</v>
      </c>
      <c r="C17" s="15">
        <v>2.6592786956521737</v>
      </c>
      <c r="D17" s="15">
        <v>21.485300000000006</v>
      </c>
      <c r="E17" s="15">
        <v>0.59975869565217399</v>
      </c>
      <c r="F17" s="15">
        <v>5.271068333333333</v>
      </c>
      <c r="G17" s="15">
        <v>1.4612521739130435</v>
      </c>
      <c r="H17" s="15">
        <v>7.6988024999999993</v>
      </c>
      <c r="I17" s="15">
        <v>0.24839999999999998</v>
      </c>
      <c r="J17" s="15">
        <v>2.0342958333333327</v>
      </c>
      <c r="K17" s="15">
        <v>0.80131999999999981</v>
      </c>
      <c r="L17" s="15">
        <v>1.726335833333333</v>
      </c>
      <c r="M17" s="14">
        <f t="shared" si="0"/>
        <v>2015</v>
      </c>
      <c r="N17" s="11">
        <f t="shared" si="1"/>
        <v>2.6592786956521737</v>
      </c>
      <c r="O17" s="11">
        <f t="shared" si="2"/>
        <v>18.826021304347833</v>
      </c>
      <c r="P17" s="11">
        <f t="shared" si="3"/>
        <v>0.59975869565217399</v>
      </c>
      <c r="Q17" s="11">
        <f t="shared" si="4"/>
        <v>4.6713096376811594</v>
      </c>
      <c r="R17" s="11">
        <f t="shared" si="5"/>
        <v>1.4612521739130435</v>
      </c>
      <c r="S17" s="11">
        <f t="shared" si="6"/>
        <v>6.2375503260869554</v>
      </c>
      <c r="T17" s="11">
        <f t="shared" si="7"/>
        <v>0.24839999999999998</v>
      </c>
      <c r="U17" s="11">
        <f t="shared" si="8"/>
        <v>1.7858958333333328</v>
      </c>
      <c r="V17" s="11">
        <f t="shared" si="9"/>
        <v>0.80131999999999981</v>
      </c>
      <c r="W17" s="11">
        <f t="shared" si="10"/>
        <v>0.92501583333333315</v>
      </c>
      <c r="Y17" s="17">
        <f t="shared" si="13"/>
        <v>0.75945396399999998</v>
      </c>
      <c r="Z17" s="17">
        <f t="shared" si="14"/>
        <v>5.1174506977999998</v>
      </c>
      <c r="AA17" s="17">
        <f t="shared" si="15"/>
        <v>0.27296902000000001</v>
      </c>
      <c r="AB17" s="17">
        <f t="shared" si="16"/>
        <v>1.6277000623</v>
      </c>
      <c r="AC17" s="17">
        <f t="shared" si="17"/>
        <v>2.0004897439999998</v>
      </c>
      <c r="AD17" s="17">
        <f t="shared" si="18"/>
        <v>7.2925709194000001</v>
      </c>
      <c r="AE17" s="17">
        <f t="shared" si="19"/>
        <v>8.3517597999999998E-2</v>
      </c>
      <c r="AF17" s="17">
        <f t="shared" si="20"/>
        <v>0.90763667770000001</v>
      </c>
      <c r="AG17" s="17">
        <f t="shared" si="21"/>
        <v>0.56367247399999998</v>
      </c>
      <c r="AH17" s="17">
        <f t="shared" si="22"/>
        <v>1.5292142479999999</v>
      </c>
      <c r="AI17" s="24">
        <f t="shared" si="12"/>
        <v>2.0840073419999996</v>
      </c>
      <c r="AJ17" s="41">
        <f t="shared" si="12"/>
        <v>8.2002075971000004</v>
      </c>
    </row>
    <row r="18" spans="1:36" x14ac:dyDescent="0.2">
      <c r="A18" s="28" t="s">
        <v>2</v>
      </c>
      <c r="B18" s="37">
        <v>2016</v>
      </c>
      <c r="C18" s="15">
        <v>2.7207758333333332</v>
      </c>
      <c r="D18" s="15">
        <v>13.395533750000004</v>
      </c>
      <c r="E18" s="15">
        <v>0.50939875000000001</v>
      </c>
      <c r="F18" s="15">
        <v>4.6563133333333324</v>
      </c>
      <c r="G18" s="15">
        <v>1.5918533333333336</v>
      </c>
      <c r="H18" s="15">
        <v>5.7005049999999997</v>
      </c>
      <c r="I18" s="15">
        <v>0.35224166666666662</v>
      </c>
      <c r="J18" s="15">
        <v>1.5547500000000003</v>
      </c>
      <c r="K18" s="15">
        <v>0.78413708333333343</v>
      </c>
      <c r="L18" s="15">
        <v>1.7319674999999997</v>
      </c>
      <c r="M18" s="14">
        <f t="shared" si="0"/>
        <v>2016</v>
      </c>
      <c r="N18" s="11">
        <f t="shared" si="1"/>
        <v>2.7207758333333332</v>
      </c>
      <c r="O18" s="11">
        <f t="shared" si="2"/>
        <v>10.674757916666671</v>
      </c>
      <c r="P18" s="11">
        <f t="shared" si="3"/>
        <v>0.50939875000000001</v>
      </c>
      <c r="Q18" s="11">
        <f t="shared" si="4"/>
        <v>4.1469145833333325</v>
      </c>
      <c r="R18" s="11">
        <f t="shared" si="5"/>
        <v>1.5918533333333336</v>
      </c>
      <c r="S18" s="11">
        <f t="shared" si="6"/>
        <v>4.1086516666666659</v>
      </c>
      <c r="T18" s="11">
        <f t="shared" si="7"/>
        <v>0.35224166666666662</v>
      </c>
      <c r="U18" s="11">
        <f t="shared" si="8"/>
        <v>1.2025083333333337</v>
      </c>
      <c r="V18" s="11">
        <f t="shared" si="9"/>
        <v>0.78413708333333343</v>
      </c>
      <c r="W18" s="11">
        <f t="shared" si="10"/>
        <v>0.94783041666666623</v>
      </c>
      <c r="Y18" s="17">
        <f t="shared" si="13"/>
        <v>0.75945396399999998</v>
      </c>
      <c r="Z18" s="17">
        <f t="shared" si="14"/>
        <v>5.1174506977999998</v>
      </c>
      <c r="AA18" s="17">
        <f t="shared" si="15"/>
        <v>0.27296902000000001</v>
      </c>
      <c r="AB18" s="17">
        <f t="shared" si="16"/>
        <v>1.6277000623</v>
      </c>
      <c r="AC18" s="17">
        <f t="shared" si="17"/>
        <v>2.0004897439999998</v>
      </c>
      <c r="AD18" s="17">
        <f t="shared" si="18"/>
        <v>7.2925709194000001</v>
      </c>
      <c r="AE18" s="17">
        <f t="shared" si="19"/>
        <v>8.3517597999999998E-2</v>
      </c>
      <c r="AF18" s="17">
        <f t="shared" si="20"/>
        <v>0.90763667770000001</v>
      </c>
      <c r="AG18" s="17">
        <f t="shared" si="21"/>
        <v>0.56367247399999998</v>
      </c>
      <c r="AH18" s="17">
        <f t="shared" si="22"/>
        <v>1.5292142479999999</v>
      </c>
      <c r="AI18" s="24">
        <f t="shared" si="12"/>
        <v>2.0840073419999996</v>
      </c>
      <c r="AJ18" s="41">
        <f t="shared" si="12"/>
        <v>8.2002075971000004</v>
      </c>
    </row>
    <row r="19" spans="1:36" x14ac:dyDescent="0.2">
      <c r="A19" s="28" t="s">
        <v>2</v>
      </c>
      <c r="B19" s="37">
        <v>2017</v>
      </c>
      <c r="C19" s="15">
        <v>3.5015673913043472</v>
      </c>
      <c r="D19" s="15">
        <v>12.614951250000003</v>
      </c>
      <c r="E19" s="15">
        <v>0.72081260869565211</v>
      </c>
      <c r="F19" s="15">
        <v>5.1885287500000006</v>
      </c>
      <c r="G19" s="15">
        <v>2.3468630434782609</v>
      </c>
      <c r="H19" s="15">
        <v>7.0209829166666671</v>
      </c>
      <c r="I19" s="15">
        <v>0.6753217391304347</v>
      </c>
      <c r="J19" s="15">
        <v>1.7494208333333334</v>
      </c>
      <c r="K19" s="15">
        <v>0.97759608695652178</v>
      </c>
      <c r="L19" s="15">
        <v>2.311514583333333</v>
      </c>
      <c r="M19" s="14">
        <f t="shared" si="0"/>
        <v>2017</v>
      </c>
      <c r="N19" s="11">
        <f t="shared" ref="N19" si="23">C19</f>
        <v>3.5015673913043472</v>
      </c>
      <c r="O19" s="11">
        <f t="shared" ref="O19" si="24">D19-C19</f>
        <v>9.1133838586956557</v>
      </c>
      <c r="P19" s="11">
        <f t="shared" ref="P19" si="25">E19</f>
        <v>0.72081260869565211</v>
      </c>
      <c r="Q19" s="11">
        <f t="shared" ref="Q19" si="26">F19-E19</f>
        <v>4.4677161413043489</v>
      </c>
      <c r="R19" s="11">
        <f t="shared" ref="R19" si="27">G19</f>
        <v>2.3468630434782609</v>
      </c>
      <c r="S19" s="11">
        <f t="shared" ref="S19" si="28">H19-G19</f>
        <v>4.6741198731884062</v>
      </c>
      <c r="T19" s="11">
        <f t="shared" ref="T19" si="29">I19</f>
        <v>0.6753217391304347</v>
      </c>
      <c r="U19" s="11">
        <f t="shared" ref="U19" si="30">J19-I19</f>
        <v>1.0740990942028987</v>
      </c>
      <c r="V19" s="11">
        <f t="shared" ref="V19" si="31">K19</f>
        <v>0.97759608695652178</v>
      </c>
      <c r="W19" s="11">
        <f t="shared" ref="W19" si="32">L19-K19</f>
        <v>1.3339184963768114</v>
      </c>
      <c r="Y19" s="17">
        <f t="shared" si="13"/>
        <v>0.75945396399999998</v>
      </c>
      <c r="Z19" s="17">
        <f t="shared" si="14"/>
        <v>5.1174506977999998</v>
      </c>
      <c r="AA19" s="17">
        <f t="shared" si="15"/>
        <v>0.27296902000000001</v>
      </c>
      <c r="AB19" s="17">
        <f t="shared" si="16"/>
        <v>1.6277000623</v>
      </c>
      <c r="AC19" s="17">
        <f t="shared" si="17"/>
        <v>2.0004897439999998</v>
      </c>
      <c r="AD19" s="17">
        <f t="shared" si="18"/>
        <v>7.2925709194000001</v>
      </c>
      <c r="AE19" s="17">
        <f t="shared" si="19"/>
        <v>8.3517597999999998E-2</v>
      </c>
      <c r="AF19" s="17">
        <f t="shared" si="20"/>
        <v>0.90763667770000001</v>
      </c>
      <c r="AG19" s="17">
        <f t="shared" si="21"/>
        <v>0.56367247399999998</v>
      </c>
      <c r="AH19" s="17">
        <f t="shared" si="22"/>
        <v>1.5292142479999999</v>
      </c>
      <c r="AI19" s="24">
        <f t="shared" si="12"/>
        <v>2.0840073419999996</v>
      </c>
      <c r="AJ19" s="41">
        <f t="shared" si="12"/>
        <v>8.2002075971000004</v>
      </c>
    </row>
    <row r="20" spans="1:36" x14ac:dyDescent="0.2">
      <c r="A20" s="29" t="s">
        <v>2</v>
      </c>
      <c r="B20" s="37">
        <v>2018</v>
      </c>
      <c r="C20" s="15">
        <v>2.7722704545454544</v>
      </c>
      <c r="D20" s="15">
        <v>12.270217391304346</v>
      </c>
      <c r="E20" s="15">
        <v>0.67569818181818186</v>
      </c>
      <c r="F20" s="15">
        <v>5.4425334782608692</v>
      </c>
      <c r="G20" s="15">
        <v>1.4215304545454546</v>
      </c>
      <c r="H20" s="15">
        <v>5.0004095652173923</v>
      </c>
      <c r="I20" s="15">
        <v>0.50643636363636346</v>
      </c>
      <c r="J20" s="15">
        <v>1.9402869565217395</v>
      </c>
      <c r="K20" s="15">
        <v>0.78525681818181792</v>
      </c>
      <c r="L20" s="15">
        <v>1.4664000000000001</v>
      </c>
      <c r="M20" s="14">
        <f t="shared" si="0"/>
        <v>2018</v>
      </c>
      <c r="N20" s="23">
        <f t="shared" ref="N20" si="33">C20</f>
        <v>2.7722704545454544</v>
      </c>
      <c r="O20" s="23">
        <f t="shared" ref="O20" si="34">D20-C20</f>
        <v>9.4979469367588916</v>
      </c>
      <c r="P20" s="23">
        <f t="shared" ref="P20" si="35">E20</f>
        <v>0.67569818181818186</v>
      </c>
      <c r="Q20" s="23">
        <f t="shared" ref="Q20" si="36">F20-E20</f>
        <v>4.7668352964426877</v>
      </c>
      <c r="R20" s="23">
        <f t="shared" ref="R20" si="37">G20</f>
        <v>1.4215304545454546</v>
      </c>
      <c r="S20" s="23">
        <f t="shared" ref="S20" si="38">H20-G20</f>
        <v>3.578879110671938</v>
      </c>
      <c r="T20" s="23">
        <f t="shared" ref="T20" si="39">I20</f>
        <v>0.50643636363636346</v>
      </c>
      <c r="U20" s="23">
        <f t="shared" ref="U20" si="40">J20-I20</f>
        <v>1.433850592885376</v>
      </c>
      <c r="V20" s="23">
        <f t="shared" ref="V20" si="41">K20</f>
        <v>0.78525681818181792</v>
      </c>
      <c r="W20" s="23">
        <f t="shared" ref="W20" si="42">L20-K20</f>
        <v>0.68114318181818223</v>
      </c>
      <c r="X20" s="22"/>
      <c r="Y20" s="17">
        <f t="shared" si="13"/>
        <v>0.75945396399999998</v>
      </c>
      <c r="Z20" s="17">
        <f t="shared" si="14"/>
        <v>5.1174506977999998</v>
      </c>
      <c r="AA20" s="17">
        <f t="shared" si="15"/>
        <v>0.27296902000000001</v>
      </c>
      <c r="AB20" s="17">
        <f t="shared" si="16"/>
        <v>1.6277000623</v>
      </c>
      <c r="AC20" s="17">
        <f t="shared" si="17"/>
        <v>2.0004897439999998</v>
      </c>
      <c r="AD20" s="17">
        <f t="shared" si="18"/>
        <v>7.2925709194000001</v>
      </c>
      <c r="AE20" s="17">
        <f t="shared" si="19"/>
        <v>8.3517597999999998E-2</v>
      </c>
      <c r="AF20" s="17">
        <f t="shared" si="20"/>
        <v>0.90763667770000001</v>
      </c>
      <c r="AG20" s="17">
        <f t="shared" si="21"/>
        <v>0.56367247399999998</v>
      </c>
      <c r="AH20" s="17">
        <f t="shared" si="22"/>
        <v>1.5292142479999999</v>
      </c>
      <c r="AI20" s="18">
        <f t="shared" si="12"/>
        <v>2.0840073419999996</v>
      </c>
      <c r="AJ20" s="41">
        <f t="shared" si="12"/>
        <v>8.2002075971000004</v>
      </c>
    </row>
    <row r="21" spans="1:36" x14ac:dyDescent="0.2">
      <c r="A21" s="29" t="s">
        <v>2</v>
      </c>
      <c r="B21" s="37">
        <v>2019</v>
      </c>
      <c r="C21" s="15">
        <v>2.6317833333333338</v>
      </c>
      <c r="D21" s="15">
        <v>12.363569090909088</v>
      </c>
      <c r="E21" s="15">
        <v>0.57603857142857151</v>
      </c>
      <c r="F21" s="15">
        <v>5.913931818181819</v>
      </c>
      <c r="G21" s="15">
        <v>1.5758342857142857</v>
      </c>
      <c r="H21" s="15">
        <v>6.5419754545454545</v>
      </c>
      <c r="I21" s="15">
        <v>0.43327619047619048</v>
      </c>
      <c r="J21" s="15">
        <v>2.2293772727272727</v>
      </c>
      <c r="K21" s="15">
        <v>0.60148476190476197</v>
      </c>
      <c r="L21" s="15">
        <v>1.9483659090909091</v>
      </c>
      <c r="M21" s="14">
        <f t="shared" si="0"/>
        <v>2019</v>
      </c>
      <c r="N21" s="23">
        <f t="shared" ref="N21:N33" si="43">C21</f>
        <v>2.6317833333333338</v>
      </c>
      <c r="O21" s="23">
        <f t="shared" ref="O21:O33" si="44">D21-C21</f>
        <v>9.7317857575757536</v>
      </c>
      <c r="P21" s="23">
        <f t="shared" ref="P21:P33" si="45">E21</f>
        <v>0.57603857142857151</v>
      </c>
      <c r="Q21" s="23">
        <f t="shared" ref="Q21:Q33" si="46">F21-E21</f>
        <v>5.3378932467532474</v>
      </c>
      <c r="R21" s="23">
        <f t="shared" ref="R21:R33" si="47">G21</f>
        <v>1.5758342857142857</v>
      </c>
      <c r="S21" s="23">
        <f t="shared" ref="S21:S33" si="48">H21-G21</f>
        <v>4.966141168831169</v>
      </c>
      <c r="T21" s="23">
        <f t="shared" ref="T21:T33" si="49">I21</f>
        <v>0.43327619047619048</v>
      </c>
      <c r="U21" s="23">
        <f t="shared" ref="U21:U33" si="50">J21-I21</f>
        <v>1.7961010822510821</v>
      </c>
      <c r="V21" s="23">
        <f t="shared" ref="V21:V33" si="51">K21</f>
        <v>0.60148476190476197</v>
      </c>
      <c r="W21" s="23">
        <f t="shared" ref="W21:W33" si="52">L21-K21</f>
        <v>1.346881147186147</v>
      </c>
      <c r="X21" s="22"/>
      <c r="Y21" s="17">
        <f t="shared" si="13"/>
        <v>0.75945396399999998</v>
      </c>
      <c r="Z21" s="17">
        <f t="shared" si="14"/>
        <v>5.1174506977999998</v>
      </c>
      <c r="AA21" s="17">
        <f t="shared" si="15"/>
        <v>0.27296902000000001</v>
      </c>
      <c r="AB21" s="17">
        <f t="shared" si="16"/>
        <v>1.6277000623</v>
      </c>
      <c r="AC21" s="17">
        <f t="shared" si="17"/>
        <v>2.0004897439999998</v>
      </c>
      <c r="AD21" s="17">
        <f t="shared" si="18"/>
        <v>7.2925709194000001</v>
      </c>
      <c r="AE21" s="17">
        <f t="shared" si="19"/>
        <v>8.3517597999999998E-2</v>
      </c>
      <c r="AF21" s="17">
        <f t="shared" si="20"/>
        <v>0.90763667770000001</v>
      </c>
      <c r="AG21" s="17">
        <f t="shared" si="21"/>
        <v>0.56367247399999998</v>
      </c>
      <c r="AH21" s="17">
        <f t="shared" si="22"/>
        <v>1.5292142479999999</v>
      </c>
      <c r="AI21" s="18">
        <f t="shared" si="12"/>
        <v>2.0840073419999996</v>
      </c>
      <c r="AJ21" s="41">
        <f t="shared" si="12"/>
        <v>8.2002075971000004</v>
      </c>
    </row>
    <row r="22" spans="1:36" x14ac:dyDescent="0.2">
      <c r="A22" s="29" t="s">
        <v>2</v>
      </c>
      <c r="B22" s="37">
        <v>2020</v>
      </c>
      <c r="C22" s="15">
        <v>3.1588858333333332</v>
      </c>
      <c r="D22" s="15">
        <v>11.058983600000001</v>
      </c>
      <c r="E22" s="15">
        <v>0.91730166666666679</v>
      </c>
      <c r="F22" s="15">
        <v>6.3215036000000007</v>
      </c>
      <c r="G22" s="15">
        <v>1.7289595833333333</v>
      </c>
      <c r="H22" s="15">
        <v>5.1134656000000005</v>
      </c>
      <c r="I22" s="15">
        <v>0.57849583333333332</v>
      </c>
      <c r="J22" s="15">
        <v>1.6401759999999999</v>
      </c>
      <c r="K22" s="15">
        <v>0.63787666666666665</v>
      </c>
      <c r="L22" s="15">
        <v>1.6924339999999995</v>
      </c>
      <c r="M22" s="14">
        <f t="shared" si="0"/>
        <v>2020</v>
      </c>
      <c r="N22" s="23">
        <f t="shared" si="43"/>
        <v>3.1588858333333332</v>
      </c>
      <c r="O22" s="23">
        <f t="shared" si="44"/>
        <v>7.9000977666666685</v>
      </c>
      <c r="P22" s="23">
        <f t="shared" si="45"/>
        <v>0.91730166666666679</v>
      </c>
      <c r="Q22" s="23">
        <f t="shared" si="46"/>
        <v>5.4042019333333338</v>
      </c>
      <c r="R22" s="23">
        <f t="shared" si="47"/>
        <v>1.7289595833333333</v>
      </c>
      <c r="S22" s="23">
        <f t="shared" si="48"/>
        <v>3.3845060166666672</v>
      </c>
      <c r="T22" s="23">
        <f t="shared" si="49"/>
        <v>0.57849583333333332</v>
      </c>
      <c r="U22" s="23">
        <f t="shared" si="50"/>
        <v>1.0616801666666666</v>
      </c>
      <c r="V22" s="23">
        <f t="shared" si="51"/>
        <v>0.63787666666666665</v>
      </c>
      <c r="W22" s="23">
        <f t="shared" si="52"/>
        <v>1.0545573333333329</v>
      </c>
      <c r="X22" s="22"/>
      <c r="Y22" s="17">
        <f t="shared" si="13"/>
        <v>0.75945396399999998</v>
      </c>
      <c r="Z22" s="17">
        <f t="shared" si="14"/>
        <v>5.1174506977999998</v>
      </c>
      <c r="AA22" s="17">
        <f t="shared" si="15"/>
        <v>0.27296902000000001</v>
      </c>
      <c r="AB22" s="17">
        <f t="shared" si="16"/>
        <v>1.6277000623</v>
      </c>
      <c r="AC22" s="17">
        <f t="shared" si="17"/>
        <v>2.0004897439999998</v>
      </c>
      <c r="AD22" s="17">
        <f t="shared" si="18"/>
        <v>7.2925709194000001</v>
      </c>
      <c r="AE22" s="17">
        <f t="shared" si="19"/>
        <v>8.3517597999999998E-2</v>
      </c>
      <c r="AF22" s="17">
        <f t="shared" si="20"/>
        <v>0.90763667770000001</v>
      </c>
      <c r="AG22" s="17">
        <f t="shared" si="21"/>
        <v>0.56367247399999998</v>
      </c>
      <c r="AH22" s="17">
        <f t="shared" si="22"/>
        <v>1.5292142479999999</v>
      </c>
      <c r="AI22" s="18">
        <f t="shared" si="12"/>
        <v>2.0840073419999996</v>
      </c>
      <c r="AJ22" s="41">
        <f t="shared" si="12"/>
        <v>8.2002075971000004</v>
      </c>
    </row>
    <row r="23" spans="1:36" x14ac:dyDescent="0.2">
      <c r="A23" s="29" t="s">
        <v>2</v>
      </c>
      <c r="B23" s="37">
        <v>2021</v>
      </c>
      <c r="C23" s="15">
        <v>2.9991495652173921</v>
      </c>
      <c r="D23" s="15">
        <v>13.19901875</v>
      </c>
      <c r="E23" s="15">
        <v>0.62981347826086942</v>
      </c>
      <c r="F23" s="15">
        <v>4.5877474999999999</v>
      </c>
      <c r="G23" s="15">
        <v>1.7028300000000005</v>
      </c>
      <c r="H23" s="15">
        <v>6.5017854166666673</v>
      </c>
      <c r="I23" s="15">
        <v>0.54055217391304344</v>
      </c>
      <c r="J23" s="15">
        <v>2.0512708333333332</v>
      </c>
      <c r="K23" s="15">
        <v>0.51428434782608701</v>
      </c>
      <c r="L23" s="15">
        <v>1.7374637500000001</v>
      </c>
      <c r="M23" s="14">
        <f t="shared" ref="M23:M27" si="53">B23</f>
        <v>2021</v>
      </c>
      <c r="N23" s="23">
        <f t="shared" ref="N23:N27" si="54">C23</f>
        <v>2.9991495652173921</v>
      </c>
      <c r="O23" s="23">
        <f t="shared" ref="O23:O27" si="55">D23-C23</f>
        <v>10.199869184782608</v>
      </c>
      <c r="P23" s="23">
        <f t="shared" ref="P23:P27" si="56">E23</f>
        <v>0.62981347826086942</v>
      </c>
      <c r="Q23" s="23">
        <f t="shared" ref="Q23:Q27" si="57">F23-E23</f>
        <v>3.9579340217391303</v>
      </c>
      <c r="R23" s="23">
        <f t="shared" ref="R23:R27" si="58">G23</f>
        <v>1.7028300000000005</v>
      </c>
      <c r="S23" s="23">
        <f t="shared" ref="S23:S27" si="59">H23-G23</f>
        <v>4.7989554166666668</v>
      </c>
      <c r="T23" s="23">
        <f t="shared" ref="T23:T27" si="60">I23</f>
        <v>0.54055217391304344</v>
      </c>
      <c r="U23" s="23">
        <f t="shared" ref="U23:U27" si="61">J23-I23</f>
        <v>1.5107186594202897</v>
      </c>
      <c r="V23" s="23">
        <f t="shared" ref="V23:V27" si="62">K23</f>
        <v>0.51428434782608701</v>
      </c>
      <c r="W23" s="23">
        <f t="shared" ref="W23:W27" si="63">L23-K23</f>
        <v>1.2231794021739131</v>
      </c>
      <c r="X23" s="22"/>
      <c r="Y23" s="17">
        <f t="shared" si="13"/>
        <v>0.75945396399999998</v>
      </c>
      <c r="Z23" s="17">
        <f t="shared" si="14"/>
        <v>5.1174506977999998</v>
      </c>
      <c r="AA23" s="17">
        <f t="shared" si="15"/>
        <v>0.27296902000000001</v>
      </c>
      <c r="AB23" s="17">
        <f t="shared" si="16"/>
        <v>1.6277000623</v>
      </c>
      <c r="AC23" s="17">
        <f t="shared" si="17"/>
        <v>2.0004897439999998</v>
      </c>
      <c r="AD23" s="17">
        <f t="shared" si="18"/>
        <v>7.2925709194000001</v>
      </c>
      <c r="AE23" s="17">
        <f t="shared" si="19"/>
        <v>8.3517597999999998E-2</v>
      </c>
      <c r="AF23" s="17">
        <f t="shared" si="20"/>
        <v>0.90763667770000001</v>
      </c>
      <c r="AG23" s="17">
        <f t="shared" si="21"/>
        <v>0.56367247399999998</v>
      </c>
      <c r="AH23" s="17">
        <f t="shared" si="22"/>
        <v>1.5292142479999999</v>
      </c>
      <c r="AI23" s="18">
        <f t="shared" ref="AI23:AI27" si="64">AC23+AE23</f>
        <v>2.0840073419999996</v>
      </c>
      <c r="AJ23" s="41">
        <f t="shared" ref="AJ23:AJ27" si="65">AD23+AF23</f>
        <v>8.2002075971000004</v>
      </c>
    </row>
    <row r="24" spans="1:36" x14ac:dyDescent="0.2">
      <c r="A24" s="29" t="s">
        <v>2</v>
      </c>
      <c r="B24" s="37">
        <v>2022</v>
      </c>
      <c r="C24" s="15"/>
      <c r="D24" s="15"/>
      <c r="E24" s="15"/>
      <c r="F24" s="15"/>
      <c r="G24" s="15"/>
      <c r="H24" s="15"/>
      <c r="I24" s="15"/>
      <c r="J24" s="15"/>
      <c r="K24" s="15"/>
      <c r="L24" s="15"/>
      <c r="M24" s="14">
        <f t="shared" si="53"/>
        <v>2022</v>
      </c>
      <c r="N24" s="23">
        <f t="shared" si="54"/>
        <v>0</v>
      </c>
      <c r="O24" s="23">
        <f t="shared" si="55"/>
        <v>0</v>
      </c>
      <c r="P24" s="23">
        <f t="shared" si="56"/>
        <v>0</v>
      </c>
      <c r="Q24" s="23">
        <f t="shared" si="57"/>
        <v>0</v>
      </c>
      <c r="R24" s="23">
        <f t="shared" si="58"/>
        <v>0</v>
      </c>
      <c r="S24" s="23">
        <f t="shared" si="59"/>
        <v>0</v>
      </c>
      <c r="T24" s="23">
        <f t="shared" si="60"/>
        <v>0</v>
      </c>
      <c r="U24" s="23">
        <f t="shared" si="61"/>
        <v>0</v>
      </c>
      <c r="V24" s="23">
        <f t="shared" si="62"/>
        <v>0</v>
      </c>
      <c r="W24" s="23">
        <f t="shared" si="63"/>
        <v>0</v>
      </c>
      <c r="X24" s="22"/>
      <c r="Y24" s="17">
        <f t="shared" si="13"/>
        <v>0.75945396399999998</v>
      </c>
      <c r="Z24" s="17">
        <f t="shared" si="14"/>
        <v>5.1174506977999998</v>
      </c>
      <c r="AA24" s="17">
        <f t="shared" si="15"/>
        <v>0.27296902000000001</v>
      </c>
      <c r="AB24" s="17">
        <f t="shared" si="16"/>
        <v>1.6277000623</v>
      </c>
      <c r="AC24" s="17">
        <f t="shared" si="17"/>
        <v>2.0004897439999998</v>
      </c>
      <c r="AD24" s="17">
        <f t="shared" si="18"/>
        <v>7.2925709194000001</v>
      </c>
      <c r="AE24" s="17">
        <f t="shared" si="19"/>
        <v>8.3517597999999998E-2</v>
      </c>
      <c r="AF24" s="17">
        <f t="shared" si="20"/>
        <v>0.90763667770000001</v>
      </c>
      <c r="AG24" s="17">
        <f t="shared" si="21"/>
        <v>0.56367247399999998</v>
      </c>
      <c r="AH24" s="17">
        <f t="shared" si="22"/>
        <v>1.5292142479999999</v>
      </c>
      <c r="AI24" s="18">
        <f t="shared" si="64"/>
        <v>2.0840073419999996</v>
      </c>
      <c r="AJ24" s="41">
        <f t="shared" si="65"/>
        <v>8.2002075971000004</v>
      </c>
    </row>
    <row r="25" spans="1:36" x14ac:dyDescent="0.2">
      <c r="A25" s="29" t="s">
        <v>2</v>
      </c>
      <c r="B25" s="37">
        <v>2023</v>
      </c>
      <c r="C25" s="15"/>
      <c r="D25" s="15"/>
      <c r="E25" s="15"/>
      <c r="F25" s="15"/>
      <c r="G25" s="15"/>
      <c r="H25" s="15"/>
      <c r="I25" s="15"/>
      <c r="J25" s="15"/>
      <c r="K25" s="15"/>
      <c r="L25" s="15"/>
      <c r="M25" s="14">
        <f t="shared" si="53"/>
        <v>2023</v>
      </c>
      <c r="N25" s="23">
        <f t="shared" si="54"/>
        <v>0</v>
      </c>
      <c r="O25" s="23">
        <f t="shared" si="55"/>
        <v>0</v>
      </c>
      <c r="P25" s="23">
        <f t="shared" si="56"/>
        <v>0</v>
      </c>
      <c r="Q25" s="23">
        <f t="shared" si="57"/>
        <v>0</v>
      </c>
      <c r="R25" s="23">
        <f t="shared" si="58"/>
        <v>0</v>
      </c>
      <c r="S25" s="23">
        <f t="shared" si="59"/>
        <v>0</v>
      </c>
      <c r="T25" s="23">
        <f t="shared" si="60"/>
        <v>0</v>
      </c>
      <c r="U25" s="23">
        <f t="shared" si="61"/>
        <v>0</v>
      </c>
      <c r="V25" s="23">
        <f t="shared" si="62"/>
        <v>0</v>
      </c>
      <c r="W25" s="23">
        <f t="shared" si="63"/>
        <v>0</v>
      </c>
      <c r="X25" s="22"/>
      <c r="Y25" s="17">
        <f t="shared" si="13"/>
        <v>0.75945396399999998</v>
      </c>
      <c r="Z25" s="17">
        <f t="shared" si="14"/>
        <v>5.1174506977999998</v>
      </c>
      <c r="AA25" s="17">
        <f t="shared" si="15"/>
        <v>0.27296902000000001</v>
      </c>
      <c r="AB25" s="17">
        <f t="shared" si="16"/>
        <v>1.6277000623</v>
      </c>
      <c r="AC25" s="17">
        <f t="shared" si="17"/>
        <v>2.0004897439999998</v>
      </c>
      <c r="AD25" s="17">
        <f t="shared" si="18"/>
        <v>7.2925709194000001</v>
      </c>
      <c r="AE25" s="17">
        <f t="shared" si="19"/>
        <v>8.3517597999999998E-2</v>
      </c>
      <c r="AF25" s="17">
        <f t="shared" si="20"/>
        <v>0.90763667770000001</v>
      </c>
      <c r="AG25" s="17">
        <f t="shared" si="21"/>
        <v>0.56367247399999998</v>
      </c>
      <c r="AH25" s="17">
        <f t="shared" si="22"/>
        <v>1.5292142479999999</v>
      </c>
      <c r="AI25" s="18">
        <f t="shared" si="64"/>
        <v>2.0840073419999996</v>
      </c>
      <c r="AJ25" s="41">
        <f t="shared" si="65"/>
        <v>8.2002075971000004</v>
      </c>
    </row>
    <row r="26" spans="1:36" x14ac:dyDescent="0.2">
      <c r="A26" s="29" t="s">
        <v>2</v>
      </c>
      <c r="B26" s="37">
        <v>2024</v>
      </c>
      <c r="C26" s="15"/>
      <c r="D26" s="15"/>
      <c r="E26" s="15"/>
      <c r="F26" s="15"/>
      <c r="G26" s="15"/>
      <c r="H26" s="15"/>
      <c r="I26" s="15"/>
      <c r="J26" s="15"/>
      <c r="K26" s="15"/>
      <c r="L26" s="15"/>
      <c r="M26" s="14">
        <f t="shared" si="53"/>
        <v>2024</v>
      </c>
      <c r="N26" s="23">
        <f t="shared" si="54"/>
        <v>0</v>
      </c>
      <c r="O26" s="23">
        <f t="shared" si="55"/>
        <v>0</v>
      </c>
      <c r="P26" s="23">
        <f t="shared" si="56"/>
        <v>0</v>
      </c>
      <c r="Q26" s="23">
        <f t="shared" si="57"/>
        <v>0</v>
      </c>
      <c r="R26" s="23">
        <f t="shared" si="58"/>
        <v>0</v>
      </c>
      <c r="S26" s="23">
        <f t="shared" si="59"/>
        <v>0</v>
      </c>
      <c r="T26" s="23">
        <f t="shared" si="60"/>
        <v>0</v>
      </c>
      <c r="U26" s="23">
        <f t="shared" si="61"/>
        <v>0</v>
      </c>
      <c r="V26" s="23">
        <f t="shared" si="62"/>
        <v>0</v>
      </c>
      <c r="W26" s="23">
        <f t="shared" si="63"/>
        <v>0</v>
      </c>
      <c r="X26" s="22"/>
      <c r="Y26" s="17">
        <f t="shared" si="13"/>
        <v>0.75945396399999998</v>
      </c>
      <c r="Z26" s="17">
        <f t="shared" si="14"/>
        <v>5.1174506977999998</v>
      </c>
      <c r="AA26" s="17">
        <f t="shared" si="15"/>
        <v>0.27296902000000001</v>
      </c>
      <c r="AB26" s="17">
        <f t="shared" si="16"/>
        <v>1.6277000623</v>
      </c>
      <c r="AC26" s="17">
        <f t="shared" si="17"/>
        <v>2.0004897439999998</v>
      </c>
      <c r="AD26" s="17">
        <f t="shared" si="18"/>
        <v>7.2925709194000001</v>
      </c>
      <c r="AE26" s="17">
        <f t="shared" si="19"/>
        <v>8.3517597999999998E-2</v>
      </c>
      <c r="AF26" s="17">
        <f t="shared" si="20"/>
        <v>0.90763667770000001</v>
      </c>
      <c r="AG26" s="17">
        <f t="shared" si="21"/>
        <v>0.56367247399999998</v>
      </c>
      <c r="AH26" s="17">
        <f t="shared" si="22"/>
        <v>1.5292142479999999</v>
      </c>
      <c r="AI26" s="18">
        <f t="shared" si="64"/>
        <v>2.0840073419999996</v>
      </c>
      <c r="AJ26" s="41">
        <f t="shared" si="65"/>
        <v>8.2002075971000004</v>
      </c>
    </row>
    <row r="27" spans="1:36" ht="10.8" thickBot="1" x14ac:dyDescent="0.25">
      <c r="A27" s="29" t="s">
        <v>2</v>
      </c>
      <c r="B27" s="37">
        <v>2025</v>
      </c>
      <c r="C27" s="15"/>
      <c r="D27" s="15"/>
      <c r="E27" s="15"/>
      <c r="F27" s="15"/>
      <c r="G27" s="15"/>
      <c r="H27" s="15"/>
      <c r="I27" s="15"/>
      <c r="J27" s="15"/>
      <c r="K27" s="15"/>
      <c r="L27" s="15"/>
      <c r="M27" s="14">
        <f t="shared" si="53"/>
        <v>2025</v>
      </c>
      <c r="N27" s="23">
        <f t="shared" si="54"/>
        <v>0</v>
      </c>
      <c r="O27" s="23">
        <f t="shared" si="55"/>
        <v>0</v>
      </c>
      <c r="P27" s="23">
        <f t="shared" si="56"/>
        <v>0</v>
      </c>
      <c r="Q27" s="23">
        <f t="shared" si="57"/>
        <v>0</v>
      </c>
      <c r="R27" s="23">
        <f t="shared" si="58"/>
        <v>0</v>
      </c>
      <c r="S27" s="23">
        <f t="shared" si="59"/>
        <v>0</v>
      </c>
      <c r="T27" s="23">
        <f t="shared" si="60"/>
        <v>0</v>
      </c>
      <c r="U27" s="23">
        <f t="shared" si="61"/>
        <v>0</v>
      </c>
      <c r="V27" s="23">
        <f t="shared" si="62"/>
        <v>0</v>
      </c>
      <c r="W27" s="23">
        <f t="shared" si="63"/>
        <v>0</v>
      </c>
      <c r="X27" s="22"/>
      <c r="Y27" s="19">
        <f t="shared" si="13"/>
        <v>0.75945396399999998</v>
      </c>
      <c r="Z27" s="19">
        <f t="shared" si="14"/>
        <v>5.1174506977999998</v>
      </c>
      <c r="AA27" s="19">
        <f t="shared" si="15"/>
        <v>0.27296902000000001</v>
      </c>
      <c r="AB27" s="19">
        <f t="shared" si="16"/>
        <v>1.6277000623</v>
      </c>
      <c r="AC27" s="19">
        <f t="shared" si="17"/>
        <v>2.0004897439999998</v>
      </c>
      <c r="AD27" s="19">
        <f t="shared" si="18"/>
        <v>7.2925709194000001</v>
      </c>
      <c r="AE27" s="19">
        <f t="shared" si="19"/>
        <v>8.3517597999999998E-2</v>
      </c>
      <c r="AF27" s="19">
        <f t="shared" si="20"/>
        <v>0.90763667770000001</v>
      </c>
      <c r="AG27" s="19">
        <f t="shared" si="21"/>
        <v>0.56367247399999998</v>
      </c>
      <c r="AH27" s="19">
        <f t="shared" si="22"/>
        <v>1.5292142479999999</v>
      </c>
      <c r="AI27" s="20">
        <f t="shared" si="64"/>
        <v>2.0840073419999996</v>
      </c>
      <c r="AJ27" s="42">
        <f t="shared" si="65"/>
        <v>8.2002075971000004</v>
      </c>
    </row>
    <row r="28" spans="1:36" x14ac:dyDescent="0.2">
      <c r="A28" s="27" t="s">
        <v>3</v>
      </c>
      <c r="B28" s="38">
        <v>2000</v>
      </c>
      <c r="C28" s="10">
        <v>14.823826499999999</v>
      </c>
      <c r="D28" s="10">
        <v>111.70858095238093</v>
      </c>
      <c r="E28" s="10">
        <v>3.6542025000000011</v>
      </c>
      <c r="F28" s="10">
        <v>13.282737619047623</v>
      </c>
      <c r="G28" s="10">
        <v>4.6950770000000004</v>
      </c>
      <c r="H28" s="10">
        <v>13.522638095238094</v>
      </c>
      <c r="I28" s="10">
        <v>2.9655499999999995</v>
      </c>
      <c r="J28" s="10">
        <v>6.7326190476190471</v>
      </c>
      <c r="K28" s="10">
        <v>3.4483979999999996</v>
      </c>
      <c r="L28" s="10">
        <v>3.8411742857142857</v>
      </c>
      <c r="M28" s="9">
        <f t="shared" si="0"/>
        <v>2000</v>
      </c>
      <c r="N28" s="21">
        <f t="shared" si="43"/>
        <v>14.823826499999999</v>
      </c>
      <c r="O28" s="21">
        <f t="shared" si="44"/>
        <v>96.884754452380932</v>
      </c>
      <c r="P28" s="21">
        <f t="shared" si="45"/>
        <v>3.6542025000000011</v>
      </c>
      <c r="Q28" s="21">
        <f t="shared" si="46"/>
        <v>9.6285351190476227</v>
      </c>
      <c r="R28" s="21">
        <f t="shared" si="47"/>
        <v>4.6950770000000004</v>
      </c>
      <c r="S28" s="21">
        <f t="shared" si="48"/>
        <v>8.8275610952380923</v>
      </c>
      <c r="T28" s="21">
        <f t="shared" si="49"/>
        <v>2.9655499999999995</v>
      </c>
      <c r="U28" s="21">
        <f t="shared" si="50"/>
        <v>3.7670690476190476</v>
      </c>
      <c r="V28" s="21">
        <f t="shared" si="51"/>
        <v>3.4483979999999996</v>
      </c>
      <c r="W28" s="21">
        <f t="shared" si="52"/>
        <v>0.39277628571428602</v>
      </c>
      <c r="X28" s="8"/>
      <c r="Y28" s="16">
        <f>'RHIII metrics NATURAL DATA (2)'!B5</f>
        <v>0.88118970200000002</v>
      </c>
      <c r="Z28" s="16">
        <f>'RHIII metrics NATURAL DATA (2)'!C5</f>
        <v>3.8942565090999999</v>
      </c>
      <c r="AA28" s="16">
        <f>'RHIII metrics NATURAL DATA (2)'!D5</f>
        <v>0.35235595800000002</v>
      </c>
      <c r="AB28" s="16">
        <f>'RHIII metrics NATURAL DATA (2)'!E5</f>
        <v>1.2362290617</v>
      </c>
      <c r="AC28" s="16">
        <f>'RHIII metrics NATURAL DATA (2)'!F5</f>
        <v>2.5447594649999998</v>
      </c>
      <c r="AD28" s="16">
        <f>'RHIII metrics NATURAL DATA (2)'!G5</f>
        <v>9.0710712111999996</v>
      </c>
      <c r="AE28" s="16">
        <f>'RHIII metrics NATURAL DATA (2)'!H5</f>
        <v>0.119581786</v>
      </c>
      <c r="AF28" s="16">
        <f>'RHIII metrics NATURAL DATA (2)'!I5</f>
        <v>0.73039426130000007</v>
      </c>
      <c r="AG28" s="16">
        <f>'RHIII metrics NATURAL DATA (2)'!J5</f>
        <v>1.0397225560000001</v>
      </c>
      <c r="AH28" s="16">
        <f>'RHIII metrics NATURAL DATA (2)'!K5</f>
        <v>2.2983553748999999</v>
      </c>
      <c r="AI28" s="18">
        <f t="shared" si="12"/>
        <v>2.6643412509999997</v>
      </c>
      <c r="AJ28" s="41">
        <f t="shared" si="12"/>
        <v>9.8014654725000003</v>
      </c>
    </row>
    <row r="29" spans="1:36" x14ac:dyDescent="0.2">
      <c r="A29" s="29" t="s">
        <v>3</v>
      </c>
      <c r="B29" s="37">
        <v>2001</v>
      </c>
      <c r="C29" s="15">
        <v>13.751013333333336</v>
      </c>
      <c r="D29" s="15">
        <v>109.3283640909091</v>
      </c>
      <c r="E29" s="15">
        <v>3.435397619047619</v>
      </c>
      <c r="F29" s="15">
        <v>16.217855</v>
      </c>
      <c r="G29" s="15">
        <v>4.3173138095238084</v>
      </c>
      <c r="H29" s="15">
        <v>11.690850454545453</v>
      </c>
      <c r="I29" s="15">
        <v>2.3960476190476192</v>
      </c>
      <c r="J29" s="15">
        <v>5.8471363636363636</v>
      </c>
      <c r="K29" s="15">
        <v>3.7180666666666662</v>
      </c>
      <c r="L29" s="15">
        <v>6.1490563636363644</v>
      </c>
      <c r="M29" s="14">
        <f t="shared" si="0"/>
        <v>2001</v>
      </c>
      <c r="N29" s="23">
        <f t="shared" si="43"/>
        <v>13.751013333333336</v>
      </c>
      <c r="O29" s="23">
        <f t="shared" si="44"/>
        <v>95.577350757575772</v>
      </c>
      <c r="P29" s="23">
        <f t="shared" si="45"/>
        <v>3.435397619047619</v>
      </c>
      <c r="Q29" s="23">
        <f t="shared" si="46"/>
        <v>12.782457380952382</v>
      </c>
      <c r="R29" s="23">
        <f t="shared" si="47"/>
        <v>4.3173138095238084</v>
      </c>
      <c r="S29" s="23">
        <f t="shared" si="48"/>
        <v>7.3735366450216446</v>
      </c>
      <c r="T29" s="23">
        <f t="shared" si="49"/>
        <v>2.3960476190476192</v>
      </c>
      <c r="U29" s="23">
        <f t="shared" si="50"/>
        <v>3.4510887445887444</v>
      </c>
      <c r="V29" s="23">
        <f t="shared" si="51"/>
        <v>3.7180666666666662</v>
      </c>
      <c r="W29" s="23">
        <f t="shared" si="52"/>
        <v>2.4309896969696982</v>
      </c>
      <c r="X29" s="22"/>
      <c r="Y29" s="16">
        <f>Y28</f>
        <v>0.88118970200000002</v>
      </c>
      <c r="Z29" s="16">
        <f t="shared" ref="Z29:AH29" si="66">Z28</f>
        <v>3.8942565090999999</v>
      </c>
      <c r="AA29" s="16">
        <f t="shared" si="66"/>
        <v>0.35235595800000002</v>
      </c>
      <c r="AB29" s="16">
        <f t="shared" si="66"/>
        <v>1.2362290617</v>
      </c>
      <c r="AC29" s="16">
        <f t="shared" si="66"/>
        <v>2.5447594649999998</v>
      </c>
      <c r="AD29" s="16">
        <f t="shared" si="66"/>
        <v>9.0710712111999996</v>
      </c>
      <c r="AE29" s="16">
        <f t="shared" si="66"/>
        <v>0.119581786</v>
      </c>
      <c r="AF29" s="16">
        <f t="shared" si="66"/>
        <v>0.73039426130000007</v>
      </c>
      <c r="AG29" s="16">
        <f t="shared" si="66"/>
        <v>1.0397225560000001</v>
      </c>
      <c r="AH29" s="16">
        <f t="shared" si="66"/>
        <v>2.2983553748999999</v>
      </c>
      <c r="AI29" s="18">
        <f t="shared" si="12"/>
        <v>2.6643412509999997</v>
      </c>
      <c r="AJ29" s="41">
        <f t="shared" si="12"/>
        <v>9.8014654725000003</v>
      </c>
    </row>
    <row r="30" spans="1:36" x14ac:dyDescent="0.2">
      <c r="A30" s="29" t="s">
        <v>3</v>
      </c>
      <c r="B30" s="37">
        <v>2002</v>
      </c>
      <c r="C30" s="15">
        <v>16.345109545454548</v>
      </c>
      <c r="D30" s="15">
        <v>111.51460772727273</v>
      </c>
      <c r="E30" s="15">
        <v>3.6266959090909081</v>
      </c>
      <c r="F30" s="15">
        <v>9.9717918181818188</v>
      </c>
      <c r="G30" s="15">
        <v>4.3113277272727268</v>
      </c>
      <c r="H30" s="15">
        <v>13.107415454545452</v>
      </c>
      <c r="I30" s="15">
        <v>2.0506363636363631</v>
      </c>
      <c r="J30" s="15">
        <v>4.7817272727272737</v>
      </c>
      <c r="K30" s="15">
        <v>3.9048709090909086</v>
      </c>
      <c r="L30" s="15">
        <v>3.4526236363636347</v>
      </c>
      <c r="M30" s="14">
        <f t="shared" si="0"/>
        <v>2002</v>
      </c>
      <c r="N30" s="23">
        <f t="shared" si="43"/>
        <v>16.345109545454548</v>
      </c>
      <c r="O30" s="23">
        <f t="shared" si="44"/>
        <v>95.169498181818184</v>
      </c>
      <c r="P30" s="23">
        <f t="shared" si="45"/>
        <v>3.6266959090909081</v>
      </c>
      <c r="Q30" s="23">
        <f t="shared" si="46"/>
        <v>6.3450959090909107</v>
      </c>
      <c r="R30" s="23">
        <f t="shared" si="47"/>
        <v>4.3113277272727268</v>
      </c>
      <c r="S30" s="23">
        <f t="shared" si="48"/>
        <v>8.7960877272727238</v>
      </c>
      <c r="T30" s="23">
        <f t="shared" si="49"/>
        <v>2.0506363636363631</v>
      </c>
      <c r="U30" s="23">
        <f t="shared" si="50"/>
        <v>2.7310909090909106</v>
      </c>
      <c r="V30" s="23">
        <f t="shared" si="51"/>
        <v>3.9048709090909086</v>
      </c>
      <c r="W30" s="23">
        <f t="shared" si="52"/>
        <v>-0.45224727272727394</v>
      </c>
      <c r="X30" s="22"/>
      <c r="Y30" s="16">
        <f t="shared" ref="Y30:Y52" si="67">Y29</f>
        <v>0.88118970200000002</v>
      </c>
      <c r="Z30" s="16">
        <f t="shared" ref="Z30:Z52" si="68">Z29</f>
        <v>3.8942565090999999</v>
      </c>
      <c r="AA30" s="16">
        <f t="shared" ref="AA30:AA52" si="69">AA29</f>
        <v>0.35235595800000002</v>
      </c>
      <c r="AB30" s="16">
        <f t="shared" ref="AB30:AB52" si="70">AB29</f>
        <v>1.2362290617</v>
      </c>
      <c r="AC30" s="16">
        <f t="shared" ref="AC30:AC52" si="71">AC29</f>
        <v>2.5447594649999998</v>
      </c>
      <c r="AD30" s="16">
        <f t="shared" ref="AD30:AD52" si="72">AD29</f>
        <v>9.0710712111999996</v>
      </c>
      <c r="AE30" s="16">
        <f t="shared" ref="AE30:AE52" si="73">AE29</f>
        <v>0.119581786</v>
      </c>
      <c r="AF30" s="16">
        <f t="shared" ref="AF30:AF52" si="74">AF29</f>
        <v>0.73039426130000007</v>
      </c>
      <c r="AG30" s="16">
        <f t="shared" ref="AG30:AG52" si="75">AG29</f>
        <v>1.0397225560000001</v>
      </c>
      <c r="AH30" s="16">
        <f t="shared" ref="AH30:AH52" si="76">AH29</f>
        <v>2.2983553748999999</v>
      </c>
      <c r="AI30" s="18">
        <f t="shared" si="12"/>
        <v>2.6643412509999997</v>
      </c>
      <c r="AJ30" s="41">
        <f t="shared" si="12"/>
        <v>9.8014654725000003</v>
      </c>
    </row>
    <row r="31" spans="1:36" x14ac:dyDescent="0.2">
      <c r="A31" s="29" t="s">
        <v>3</v>
      </c>
      <c r="B31" s="37">
        <v>2003</v>
      </c>
      <c r="C31" s="15">
        <v>15.105755652173913</v>
      </c>
      <c r="D31" s="15">
        <v>138.16855416666667</v>
      </c>
      <c r="E31" s="15">
        <v>3.9268234782608697</v>
      </c>
      <c r="F31" s="15">
        <v>14.105485000000002</v>
      </c>
      <c r="G31" s="15">
        <v>4.0418013043478265</v>
      </c>
      <c r="H31" s="15">
        <v>12.725255833333334</v>
      </c>
      <c r="I31" s="15">
        <v>1.9022173913043481</v>
      </c>
      <c r="J31" s="15">
        <v>5.8170000000000002</v>
      </c>
      <c r="K31" s="15">
        <v>2.831066086956521</v>
      </c>
      <c r="L31" s="15">
        <v>3.0297587500000005</v>
      </c>
      <c r="M31" s="14">
        <f t="shared" si="0"/>
        <v>2003</v>
      </c>
      <c r="N31" s="23">
        <f t="shared" si="43"/>
        <v>15.105755652173913</v>
      </c>
      <c r="O31" s="23">
        <f t="shared" si="44"/>
        <v>123.06279851449275</v>
      </c>
      <c r="P31" s="23">
        <f t="shared" si="45"/>
        <v>3.9268234782608697</v>
      </c>
      <c r="Q31" s="23">
        <f t="shared" si="46"/>
        <v>10.178661521739132</v>
      </c>
      <c r="R31" s="23">
        <f t="shared" si="47"/>
        <v>4.0418013043478265</v>
      </c>
      <c r="S31" s="23">
        <f t="shared" si="48"/>
        <v>8.6834545289855072</v>
      </c>
      <c r="T31" s="23">
        <f t="shared" si="49"/>
        <v>1.9022173913043481</v>
      </c>
      <c r="U31" s="23">
        <f t="shared" si="50"/>
        <v>3.9147826086956519</v>
      </c>
      <c r="V31" s="23">
        <f t="shared" si="51"/>
        <v>2.831066086956521</v>
      </c>
      <c r="W31" s="23">
        <f t="shared" si="52"/>
        <v>0.19869266304347954</v>
      </c>
      <c r="X31" s="22"/>
      <c r="Y31" s="16">
        <f t="shared" si="67"/>
        <v>0.88118970200000002</v>
      </c>
      <c r="Z31" s="16">
        <f t="shared" si="68"/>
        <v>3.8942565090999999</v>
      </c>
      <c r="AA31" s="16">
        <f t="shared" si="69"/>
        <v>0.35235595800000002</v>
      </c>
      <c r="AB31" s="16">
        <f t="shared" si="70"/>
        <v>1.2362290617</v>
      </c>
      <c r="AC31" s="16">
        <f t="shared" si="71"/>
        <v>2.5447594649999998</v>
      </c>
      <c r="AD31" s="16">
        <f t="shared" si="72"/>
        <v>9.0710712111999996</v>
      </c>
      <c r="AE31" s="16">
        <f t="shared" si="73"/>
        <v>0.119581786</v>
      </c>
      <c r="AF31" s="16">
        <f t="shared" si="74"/>
        <v>0.73039426130000007</v>
      </c>
      <c r="AG31" s="16">
        <f t="shared" si="75"/>
        <v>1.0397225560000001</v>
      </c>
      <c r="AH31" s="16">
        <f t="shared" si="76"/>
        <v>2.2983553748999999</v>
      </c>
      <c r="AI31" s="18">
        <f t="shared" si="12"/>
        <v>2.6643412509999997</v>
      </c>
      <c r="AJ31" s="41">
        <f t="shared" si="12"/>
        <v>9.8014654725000003</v>
      </c>
    </row>
    <row r="32" spans="1:36" x14ac:dyDescent="0.2">
      <c r="A32" s="29" t="s">
        <v>3</v>
      </c>
      <c r="B32" s="37">
        <v>2004</v>
      </c>
      <c r="C32" s="15">
        <v>13.869555833333335</v>
      </c>
      <c r="D32" s="15">
        <v>124.43427199999998</v>
      </c>
      <c r="E32" s="15">
        <v>4.411200833333333</v>
      </c>
      <c r="F32" s="15">
        <v>10.083792000000001</v>
      </c>
      <c r="G32" s="15">
        <v>5.3657595833333334</v>
      </c>
      <c r="H32" s="15">
        <v>13.96393</v>
      </c>
      <c r="I32" s="15">
        <v>2.7658333333333336</v>
      </c>
      <c r="J32" s="15">
        <v>4.6505200000000002</v>
      </c>
      <c r="K32" s="15">
        <v>2.2370208333333328</v>
      </c>
      <c r="L32" s="15">
        <v>3.1954199999999999</v>
      </c>
      <c r="M32" s="14">
        <f t="shared" si="0"/>
        <v>2004</v>
      </c>
      <c r="N32" s="23">
        <f t="shared" si="43"/>
        <v>13.869555833333335</v>
      </c>
      <c r="O32" s="23">
        <f t="shared" si="44"/>
        <v>110.56471616666664</v>
      </c>
      <c r="P32" s="23">
        <f t="shared" si="45"/>
        <v>4.411200833333333</v>
      </c>
      <c r="Q32" s="23">
        <f t="shared" si="46"/>
        <v>5.6725911666666677</v>
      </c>
      <c r="R32" s="23">
        <f t="shared" si="47"/>
        <v>5.3657595833333334</v>
      </c>
      <c r="S32" s="23">
        <f t="shared" si="48"/>
        <v>8.5981704166666653</v>
      </c>
      <c r="T32" s="23">
        <f t="shared" si="49"/>
        <v>2.7658333333333336</v>
      </c>
      <c r="U32" s="23">
        <f t="shared" si="50"/>
        <v>1.8846866666666666</v>
      </c>
      <c r="V32" s="23">
        <f t="shared" si="51"/>
        <v>2.2370208333333328</v>
      </c>
      <c r="W32" s="23">
        <f t="shared" si="52"/>
        <v>0.95839916666666713</v>
      </c>
      <c r="X32" s="22"/>
      <c r="Y32" s="16">
        <f t="shared" si="67"/>
        <v>0.88118970200000002</v>
      </c>
      <c r="Z32" s="16">
        <f t="shared" si="68"/>
        <v>3.8942565090999999</v>
      </c>
      <c r="AA32" s="16">
        <f t="shared" si="69"/>
        <v>0.35235595800000002</v>
      </c>
      <c r="AB32" s="16">
        <f t="shared" si="70"/>
        <v>1.2362290617</v>
      </c>
      <c r="AC32" s="16">
        <f t="shared" si="71"/>
        <v>2.5447594649999998</v>
      </c>
      <c r="AD32" s="16">
        <f t="shared" si="72"/>
        <v>9.0710712111999996</v>
      </c>
      <c r="AE32" s="16">
        <f t="shared" si="73"/>
        <v>0.119581786</v>
      </c>
      <c r="AF32" s="16">
        <f t="shared" si="74"/>
        <v>0.73039426130000007</v>
      </c>
      <c r="AG32" s="16">
        <f t="shared" si="75"/>
        <v>1.0397225560000001</v>
      </c>
      <c r="AH32" s="16">
        <f t="shared" si="76"/>
        <v>2.2983553748999999</v>
      </c>
      <c r="AI32" s="18">
        <f t="shared" si="12"/>
        <v>2.6643412509999997</v>
      </c>
      <c r="AJ32" s="41">
        <f t="shared" si="12"/>
        <v>9.8014654725000003</v>
      </c>
    </row>
    <row r="33" spans="1:36" x14ac:dyDescent="0.2">
      <c r="A33" s="29" t="s">
        <v>3</v>
      </c>
      <c r="B33" s="37">
        <v>2005</v>
      </c>
      <c r="C33" s="15">
        <v>15.754264583333333</v>
      </c>
      <c r="D33" s="15">
        <v>148.16472583333331</v>
      </c>
      <c r="E33" s="15">
        <v>3.9352041666666668</v>
      </c>
      <c r="F33" s="15">
        <v>8.8206579166666668</v>
      </c>
      <c r="G33" s="15">
        <v>3.3386845833333338</v>
      </c>
      <c r="H33" s="15">
        <v>12.346787499999998</v>
      </c>
      <c r="I33" s="15">
        <v>2.187208333333333</v>
      </c>
      <c r="J33" s="15">
        <v>5.7591666666666681</v>
      </c>
      <c r="K33" s="15">
        <v>2.8512491666666659</v>
      </c>
      <c r="L33" s="15">
        <v>3.2587404166666669</v>
      </c>
      <c r="M33" s="14">
        <f t="shared" si="0"/>
        <v>2005</v>
      </c>
      <c r="N33" s="23">
        <f t="shared" si="43"/>
        <v>15.754264583333333</v>
      </c>
      <c r="O33" s="23">
        <f t="shared" si="44"/>
        <v>132.41046124999997</v>
      </c>
      <c r="P33" s="23">
        <f t="shared" si="45"/>
        <v>3.9352041666666668</v>
      </c>
      <c r="Q33" s="23">
        <f t="shared" si="46"/>
        <v>4.8854537499999999</v>
      </c>
      <c r="R33" s="23">
        <f t="shared" si="47"/>
        <v>3.3386845833333338</v>
      </c>
      <c r="S33" s="23">
        <f t="shared" si="48"/>
        <v>9.0081029166666635</v>
      </c>
      <c r="T33" s="23">
        <f t="shared" si="49"/>
        <v>2.187208333333333</v>
      </c>
      <c r="U33" s="23">
        <f t="shared" si="50"/>
        <v>3.5719583333333351</v>
      </c>
      <c r="V33" s="23">
        <f t="shared" si="51"/>
        <v>2.8512491666666659</v>
      </c>
      <c r="W33" s="23">
        <f t="shared" si="52"/>
        <v>0.40749125000000097</v>
      </c>
      <c r="X33" s="22"/>
      <c r="Y33" s="16">
        <f t="shared" si="67"/>
        <v>0.88118970200000002</v>
      </c>
      <c r="Z33" s="16">
        <f t="shared" si="68"/>
        <v>3.8942565090999999</v>
      </c>
      <c r="AA33" s="16">
        <f t="shared" si="69"/>
        <v>0.35235595800000002</v>
      </c>
      <c r="AB33" s="16">
        <f t="shared" si="70"/>
        <v>1.2362290617</v>
      </c>
      <c r="AC33" s="16">
        <f t="shared" si="71"/>
        <v>2.5447594649999998</v>
      </c>
      <c r="AD33" s="16">
        <f t="shared" si="72"/>
        <v>9.0710712111999996</v>
      </c>
      <c r="AE33" s="16">
        <f t="shared" si="73"/>
        <v>0.119581786</v>
      </c>
      <c r="AF33" s="16">
        <f t="shared" si="74"/>
        <v>0.73039426130000007</v>
      </c>
      <c r="AG33" s="16">
        <f t="shared" si="75"/>
        <v>1.0397225560000001</v>
      </c>
      <c r="AH33" s="16">
        <f t="shared" si="76"/>
        <v>2.2983553748999999</v>
      </c>
      <c r="AI33" s="18">
        <f t="shared" si="12"/>
        <v>2.6643412509999997</v>
      </c>
      <c r="AJ33" s="41">
        <f t="shared" si="12"/>
        <v>9.8014654725000003</v>
      </c>
    </row>
    <row r="34" spans="1:36" x14ac:dyDescent="0.2">
      <c r="A34" s="29" t="s">
        <v>3</v>
      </c>
      <c r="B34" s="37">
        <v>2006</v>
      </c>
      <c r="C34" s="15">
        <v>16.150978500000001</v>
      </c>
      <c r="D34" s="15">
        <v>106.33022095238093</v>
      </c>
      <c r="E34" s="15">
        <v>4.1794369999999992</v>
      </c>
      <c r="F34" s="15">
        <v>9.4833823809523814</v>
      </c>
      <c r="G34" s="15">
        <v>3.9552794999999996</v>
      </c>
      <c r="H34" s="15">
        <v>11.306973809523811</v>
      </c>
      <c r="I34" s="15">
        <v>2.0306000000000002</v>
      </c>
      <c r="J34" s="15">
        <v>5.7187142857142863</v>
      </c>
      <c r="K34" s="15">
        <v>5.347364999999999</v>
      </c>
      <c r="L34" s="15">
        <v>8.9091257142857163</v>
      </c>
      <c r="M34" s="14">
        <f t="shared" si="0"/>
        <v>2006</v>
      </c>
      <c r="N34" s="23">
        <f t="shared" ref="N34:N99" si="77">C34</f>
        <v>16.150978500000001</v>
      </c>
      <c r="O34" s="23">
        <f t="shared" ref="O34:O99" si="78">D34-C34</f>
        <v>90.179242452380919</v>
      </c>
      <c r="P34" s="23">
        <f t="shared" ref="P34:P99" si="79">E34</f>
        <v>4.1794369999999992</v>
      </c>
      <c r="Q34" s="23">
        <f t="shared" ref="Q34:Q99" si="80">F34-E34</f>
        <v>5.3039453809523822</v>
      </c>
      <c r="R34" s="23">
        <f t="shared" ref="R34:R99" si="81">G34</f>
        <v>3.9552794999999996</v>
      </c>
      <c r="S34" s="23">
        <f t="shared" ref="S34:S99" si="82">H34-G34</f>
        <v>7.3516943095238112</v>
      </c>
      <c r="T34" s="23">
        <f t="shared" ref="T34:T99" si="83">I34</f>
        <v>2.0306000000000002</v>
      </c>
      <c r="U34" s="23">
        <f t="shared" ref="U34:U99" si="84">J34-I34</f>
        <v>3.6881142857142861</v>
      </c>
      <c r="V34" s="23">
        <f t="shared" ref="V34:V99" si="85">K34</f>
        <v>5.347364999999999</v>
      </c>
      <c r="W34" s="23">
        <f t="shared" ref="W34:W99" si="86">L34-K34</f>
        <v>3.5617607142857173</v>
      </c>
      <c r="X34" s="22"/>
      <c r="Y34" s="16">
        <f t="shared" si="67"/>
        <v>0.88118970200000002</v>
      </c>
      <c r="Z34" s="16">
        <f t="shared" si="68"/>
        <v>3.8942565090999999</v>
      </c>
      <c r="AA34" s="16">
        <f t="shared" si="69"/>
        <v>0.35235595800000002</v>
      </c>
      <c r="AB34" s="16">
        <f t="shared" si="70"/>
        <v>1.2362290617</v>
      </c>
      <c r="AC34" s="16">
        <f t="shared" si="71"/>
        <v>2.5447594649999998</v>
      </c>
      <c r="AD34" s="16">
        <f t="shared" si="72"/>
        <v>9.0710712111999996</v>
      </c>
      <c r="AE34" s="16">
        <f t="shared" si="73"/>
        <v>0.119581786</v>
      </c>
      <c r="AF34" s="16">
        <f t="shared" si="74"/>
        <v>0.73039426130000007</v>
      </c>
      <c r="AG34" s="16">
        <f t="shared" si="75"/>
        <v>1.0397225560000001</v>
      </c>
      <c r="AH34" s="16">
        <f t="shared" si="76"/>
        <v>2.2983553748999999</v>
      </c>
      <c r="AI34" s="18">
        <f t="shared" si="12"/>
        <v>2.6643412509999997</v>
      </c>
      <c r="AJ34" s="41">
        <f t="shared" si="12"/>
        <v>9.8014654725000003</v>
      </c>
    </row>
    <row r="35" spans="1:36" x14ac:dyDescent="0.2">
      <c r="A35" s="29" t="s">
        <v>3</v>
      </c>
      <c r="B35" s="37">
        <v>2007</v>
      </c>
      <c r="C35" s="15">
        <v>11.282292272727274</v>
      </c>
      <c r="D35" s="15">
        <v>102.92910130434782</v>
      </c>
      <c r="E35" s="15">
        <v>3.2614059090909091</v>
      </c>
      <c r="F35" s="15">
        <v>7.615380869565219</v>
      </c>
      <c r="G35" s="15">
        <v>3.2742731818181823</v>
      </c>
      <c r="H35" s="15">
        <v>10.088043913043478</v>
      </c>
      <c r="I35" s="15">
        <v>1.6434999999999997</v>
      </c>
      <c r="J35" s="15">
        <v>4.86591304347826</v>
      </c>
      <c r="K35" s="15">
        <v>2.3859700000000008</v>
      </c>
      <c r="L35" s="15">
        <v>3.4114065217391305</v>
      </c>
      <c r="M35" s="14">
        <f t="shared" si="0"/>
        <v>2007</v>
      </c>
      <c r="N35" s="23">
        <f t="shared" si="77"/>
        <v>11.282292272727274</v>
      </c>
      <c r="O35" s="23">
        <f t="shared" si="78"/>
        <v>91.646809031620549</v>
      </c>
      <c r="P35" s="23">
        <f t="shared" si="79"/>
        <v>3.2614059090909091</v>
      </c>
      <c r="Q35" s="23">
        <f t="shared" si="80"/>
        <v>4.3539749604743099</v>
      </c>
      <c r="R35" s="23">
        <f t="shared" si="81"/>
        <v>3.2742731818181823</v>
      </c>
      <c r="S35" s="23">
        <f t="shared" si="82"/>
        <v>6.8137707312252953</v>
      </c>
      <c r="T35" s="23">
        <f t="shared" si="83"/>
        <v>1.6434999999999997</v>
      </c>
      <c r="U35" s="23">
        <f t="shared" si="84"/>
        <v>3.2224130434782605</v>
      </c>
      <c r="V35" s="23">
        <f t="shared" si="85"/>
        <v>2.3859700000000008</v>
      </c>
      <c r="W35" s="23">
        <f t="shared" si="86"/>
        <v>1.0254365217391297</v>
      </c>
      <c r="X35" s="22"/>
      <c r="Y35" s="16">
        <f t="shared" si="67"/>
        <v>0.88118970200000002</v>
      </c>
      <c r="Z35" s="16">
        <f t="shared" si="68"/>
        <v>3.8942565090999999</v>
      </c>
      <c r="AA35" s="16">
        <f t="shared" si="69"/>
        <v>0.35235595800000002</v>
      </c>
      <c r="AB35" s="16">
        <f t="shared" si="70"/>
        <v>1.2362290617</v>
      </c>
      <c r="AC35" s="16">
        <f t="shared" si="71"/>
        <v>2.5447594649999998</v>
      </c>
      <c r="AD35" s="16">
        <f t="shared" si="72"/>
        <v>9.0710712111999996</v>
      </c>
      <c r="AE35" s="16">
        <f t="shared" si="73"/>
        <v>0.119581786</v>
      </c>
      <c r="AF35" s="16">
        <f t="shared" si="74"/>
        <v>0.73039426130000007</v>
      </c>
      <c r="AG35" s="16">
        <f t="shared" si="75"/>
        <v>1.0397225560000001</v>
      </c>
      <c r="AH35" s="16">
        <f t="shared" si="76"/>
        <v>2.2983553748999999</v>
      </c>
      <c r="AI35" s="18">
        <f t="shared" si="12"/>
        <v>2.6643412509999997</v>
      </c>
      <c r="AJ35" s="41">
        <f t="shared" si="12"/>
        <v>9.8014654725000003</v>
      </c>
    </row>
    <row r="36" spans="1:36" x14ac:dyDescent="0.2">
      <c r="A36" s="29" t="s">
        <v>3</v>
      </c>
      <c r="B36" s="37">
        <v>2009</v>
      </c>
      <c r="C36" s="15" t="s">
        <v>249</v>
      </c>
      <c r="D36" s="15" t="s">
        <v>249</v>
      </c>
      <c r="E36" s="15" t="s">
        <v>249</v>
      </c>
      <c r="F36" s="15" t="s">
        <v>249</v>
      </c>
      <c r="G36" s="15" t="s">
        <v>249</v>
      </c>
      <c r="H36" s="15" t="s">
        <v>249</v>
      </c>
      <c r="I36" s="15" t="s">
        <v>249</v>
      </c>
      <c r="J36" s="15" t="s">
        <v>249</v>
      </c>
      <c r="K36" s="15" t="s">
        <v>249</v>
      </c>
      <c r="L36" s="15" t="s">
        <v>249</v>
      </c>
      <c r="M36" s="14">
        <f t="shared" si="0"/>
        <v>2009</v>
      </c>
      <c r="N36" s="23"/>
      <c r="O36" s="23"/>
      <c r="P36" s="23"/>
      <c r="Q36" s="23"/>
      <c r="R36" s="23"/>
      <c r="S36" s="23"/>
      <c r="T36" s="23"/>
      <c r="U36" s="23"/>
      <c r="V36" s="23"/>
      <c r="W36" s="23"/>
      <c r="X36" s="22"/>
      <c r="Y36" s="16">
        <f t="shared" si="67"/>
        <v>0.88118970200000002</v>
      </c>
      <c r="Z36" s="16">
        <f t="shared" si="68"/>
        <v>3.8942565090999999</v>
      </c>
      <c r="AA36" s="16">
        <f t="shared" si="69"/>
        <v>0.35235595800000002</v>
      </c>
      <c r="AB36" s="16">
        <f t="shared" si="70"/>
        <v>1.2362290617</v>
      </c>
      <c r="AC36" s="16">
        <f t="shared" si="71"/>
        <v>2.5447594649999998</v>
      </c>
      <c r="AD36" s="16">
        <f t="shared" si="72"/>
        <v>9.0710712111999996</v>
      </c>
      <c r="AE36" s="16">
        <f t="shared" si="73"/>
        <v>0.119581786</v>
      </c>
      <c r="AF36" s="16">
        <f t="shared" si="74"/>
        <v>0.73039426130000007</v>
      </c>
      <c r="AG36" s="16">
        <f t="shared" si="75"/>
        <v>1.0397225560000001</v>
      </c>
      <c r="AH36" s="16">
        <f t="shared" si="76"/>
        <v>2.2983553748999999</v>
      </c>
      <c r="AI36" s="18">
        <f t="shared" si="12"/>
        <v>2.6643412509999997</v>
      </c>
      <c r="AJ36" s="41">
        <f t="shared" si="12"/>
        <v>9.8014654725000003</v>
      </c>
    </row>
    <row r="37" spans="1:36" x14ac:dyDescent="0.2">
      <c r="A37" s="29" t="s">
        <v>3</v>
      </c>
      <c r="B37" s="37">
        <v>2010</v>
      </c>
      <c r="C37" s="15">
        <v>10.932125416666667</v>
      </c>
      <c r="D37" s="15">
        <v>58.300750400000005</v>
      </c>
      <c r="E37" s="15">
        <v>2.8349320833333329</v>
      </c>
      <c r="F37" s="15">
        <v>14.011521599999998</v>
      </c>
      <c r="G37" s="15">
        <v>3.8262033333333338</v>
      </c>
      <c r="H37" s="15">
        <v>8.8714215999999997</v>
      </c>
      <c r="I37" s="15">
        <v>1.6764583333333334</v>
      </c>
      <c r="J37" s="15">
        <v>4.2878800000000004</v>
      </c>
      <c r="K37" s="15">
        <v>2.5361525</v>
      </c>
      <c r="L37" s="15">
        <v>4.095828</v>
      </c>
      <c r="M37" s="14">
        <f t="shared" si="0"/>
        <v>2010</v>
      </c>
      <c r="N37" s="23">
        <f t="shared" si="77"/>
        <v>10.932125416666667</v>
      </c>
      <c r="O37" s="23">
        <f t="shared" si="78"/>
        <v>47.368624983333341</v>
      </c>
      <c r="P37" s="23">
        <f t="shared" si="79"/>
        <v>2.8349320833333329</v>
      </c>
      <c r="Q37" s="23">
        <f t="shared" si="80"/>
        <v>11.176589516666665</v>
      </c>
      <c r="R37" s="23">
        <f t="shared" si="81"/>
        <v>3.8262033333333338</v>
      </c>
      <c r="S37" s="23">
        <f t="shared" si="82"/>
        <v>5.0452182666666658</v>
      </c>
      <c r="T37" s="23">
        <f t="shared" si="83"/>
        <v>1.6764583333333334</v>
      </c>
      <c r="U37" s="23">
        <f t="shared" si="84"/>
        <v>2.6114216666666668</v>
      </c>
      <c r="V37" s="23">
        <f t="shared" si="85"/>
        <v>2.5361525</v>
      </c>
      <c r="W37" s="23">
        <f t="shared" si="86"/>
        <v>1.5596755</v>
      </c>
      <c r="X37" s="22"/>
      <c r="Y37" s="16">
        <f t="shared" si="67"/>
        <v>0.88118970200000002</v>
      </c>
      <c r="Z37" s="16">
        <f t="shared" si="68"/>
        <v>3.8942565090999999</v>
      </c>
      <c r="AA37" s="16">
        <f t="shared" si="69"/>
        <v>0.35235595800000002</v>
      </c>
      <c r="AB37" s="16">
        <f t="shared" si="70"/>
        <v>1.2362290617</v>
      </c>
      <c r="AC37" s="16">
        <f t="shared" si="71"/>
        <v>2.5447594649999998</v>
      </c>
      <c r="AD37" s="16">
        <f t="shared" si="72"/>
        <v>9.0710712111999996</v>
      </c>
      <c r="AE37" s="16">
        <f t="shared" si="73"/>
        <v>0.119581786</v>
      </c>
      <c r="AF37" s="16">
        <f t="shared" si="74"/>
        <v>0.73039426130000007</v>
      </c>
      <c r="AG37" s="16">
        <f t="shared" si="75"/>
        <v>1.0397225560000001</v>
      </c>
      <c r="AH37" s="16">
        <f t="shared" si="76"/>
        <v>2.2983553748999999</v>
      </c>
      <c r="AI37" s="18">
        <f t="shared" si="12"/>
        <v>2.6643412509999997</v>
      </c>
      <c r="AJ37" s="41">
        <f t="shared" si="12"/>
        <v>9.8014654725000003</v>
      </c>
    </row>
    <row r="38" spans="1:36" x14ac:dyDescent="0.2">
      <c r="A38" s="29" t="s">
        <v>3</v>
      </c>
      <c r="B38" s="37">
        <v>2011</v>
      </c>
      <c r="C38" s="15">
        <v>8.8391699999999993</v>
      </c>
      <c r="D38" s="15">
        <v>64.113459599999999</v>
      </c>
      <c r="E38" s="15">
        <v>2.6038045833333334</v>
      </c>
      <c r="F38" s="15">
        <v>19.879256800000004</v>
      </c>
      <c r="G38" s="15">
        <v>3.8828962499999999</v>
      </c>
      <c r="H38" s="15">
        <v>10.974941599999999</v>
      </c>
      <c r="I38" s="15">
        <v>1.8746666666666669</v>
      </c>
      <c r="J38" s="15">
        <v>4.8308000000000009</v>
      </c>
      <c r="K38" s="15">
        <v>2.7449950000000007</v>
      </c>
      <c r="L38" s="15">
        <v>7.0200360000000011</v>
      </c>
      <c r="M38" s="14">
        <f t="shared" si="0"/>
        <v>2011</v>
      </c>
      <c r="N38" s="23">
        <f t="shared" si="77"/>
        <v>8.8391699999999993</v>
      </c>
      <c r="O38" s="23">
        <f t="shared" si="78"/>
        <v>55.274289600000003</v>
      </c>
      <c r="P38" s="23">
        <f t="shared" si="79"/>
        <v>2.6038045833333334</v>
      </c>
      <c r="Q38" s="23">
        <f t="shared" si="80"/>
        <v>17.275452216666672</v>
      </c>
      <c r="R38" s="23">
        <f t="shared" si="81"/>
        <v>3.8828962499999999</v>
      </c>
      <c r="S38" s="23">
        <f t="shared" si="82"/>
        <v>7.0920453499999994</v>
      </c>
      <c r="T38" s="23">
        <f t="shared" si="83"/>
        <v>1.8746666666666669</v>
      </c>
      <c r="U38" s="23">
        <f t="shared" si="84"/>
        <v>2.9561333333333337</v>
      </c>
      <c r="V38" s="23">
        <f t="shared" si="85"/>
        <v>2.7449950000000007</v>
      </c>
      <c r="W38" s="23">
        <f t="shared" si="86"/>
        <v>4.2750409999999999</v>
      </c>
      <c r="X38" s="22"/>
      <c r="Y38" s="16">
        <f t="shared" si="67"/>
        <v>0.88118970200000002</v>
      </c>
      <c r="Z38" s="16">
        <f t="shared" si="68"/>
        <v>3.8942565090999999</v>
      </c>
      <c r="AA38" s="16">
        <f t="shared" si="69"/>
        <v>0.35235595800000002</v>
      </c>
      <c r="AB38" s="16">
        <f t="shared" si="70"/>
        <v>1.2362290617</v>
      </c>
      <c r="AC38" s="16">
        <f t="shared" si="71"/>
        <v>2.5447594649999998</v>
      </c>
      <c r="AD38" s="16">
        <f t="shared" si="72"/>
        <v>9.0710712111999996</v>
      </c>
      <c r="AE38" s="16">
        <f t="shared" si="73"/>
        <v>0.119581786</v>
      </c>
      <c r="AF38" s="16">
        <f t="shared" si="74"/>
        <v>0.73039426130000007</v>
      </c>
      <c r="AG38" s="16">
        <f t="shared" si="75"/>
        <v>1.0397225560000001</v>
      </c>
      <c r="AH38" s="16">
        <f t="shared" si="76"/>
        <v>2.2983553748999999</v>
      </c>
      <c r="AI38" s="18">
        <f t="shared" si="12"/>
        <v>2.6643412509999997</v>
      </c>
      <c r="AJ38" s="41">
        <f t="shared" si="12"/>
        <v>9.8014654725000003</v>
      </c>
    </row>
    <row r="39" spans="1:36" x14ac:dyDescent="0.2">
      <c r="A39" s="29" t="s">
        <v>3</v>
      </c>
      <c r="B39" s="37">
        <v>2012</v>
      </c>
      <c r="C39" s="15">
        <v>9.9081752173913049</v>
      </c>
      <c r="D39" s="15">
        <v>53.129895652173907</v>
      </c>
      <c r="E39" s="15">
        <v>3.6808608695652176</v>
      </c>
      <c r="F39" s="15">
        <v>13.206361304347823</v>
      </c>
      <c r="G39" s="15">
        <v>3.313503913043478</v>
      </c>
      <c r="H39" s="15">
        <v>9.6228721739130432</v>
      </c>
      <c r="I39" s="15">
        <v>1.6273043478260871</v>
      </c>
      <c r="J39" s="15">
        <v>3.9417391304347831</v>
      </c>
      <c r="K39" s="15">
        <v>4.0391452173913054</v>
      </c>
      <c r="L39" s="15">
        <v>6.9547252173913021</v>
      </c>
      <c r="M39" s="14">
        <f t="shared" si="0"/>
        <v>2012</v>
      </c>
      <c r="N39" s="23">
        <f t="shared" si="77"/>
        <v>9.9081752173913049</v>
      </c>
      <c r="O39" s="23">
        <f t="shared" si="78"/>
        <v>43.221720434782604</v>
      </c>
      <c r="P39" s="23">
        <f t="shared" si="79"/>
        <v>3.6808608695652176</v>
      </c>
      <c r="Q39" s="23">
        <f t="shared" si="80"/>
        <v>9.5255004347826056</v>
      </c>
      <c r="R39" s="23">
        <f t="shared" si="81"/>
        <v>3.313503913043478</v>
      </c>
      <c r="S39" s="23">
        <f t="shared" si="82"/>
        <v>6.3093682608695651</v>
      </c>
      <c r="T39" s="23">
        <f t="shared" si="83"/>
        <v>1.6273043478260871</v>
      </c>
      <c r="U39" s="23">
        <f t="shared" si="84"/>
        <v>2.314434782608696</v>
      </c>
      <c r="V39" s="23">
        <f t="shared" si="85"/>
        <v>4.0391452173913054</v>
      </c>
      <c r="W39" s="23">
        <f t="shared" si="86"/>
        <v>2.9155799999999967</v>
      </c>
      <c r="X39" s="22"/>
      <c r="Y39" s="16">
        <f t="shared" si="67"/>
        <v>0.88118970200000002</v>
      </c>
      <c r="Z39" s="16">
        <f t="shared" si="68"/>
        <v>3.8942565090999999</v>
      </c>
      <c r="AA39" s="16">
        <f t="shared" si="69"/>
        <v>0.35235595800000002</v>
      </c>
      <c r="AB39" s="16">
        <f t="shared" si="70"/>
        <v>1.2362290617</v>
      </c>
      <c r="AC39" s="16">
        <f t="shared" si="71"/>
        <v>2.5447594649999998</v>
      </c>
      <c r="AD39" s="16">
        <f t="shared" si="72"/>
        <v>9.0710712111999996</v>
      </c>
      <c r="AE39" s="16">
        <f t="shared" si="73"/>
        <v>0.119581786</v>
      </c>
      <c r="AF39" s="16">
        <f t="shared" si="74"/>
        <v>0.73039426130000007</v>
      </c>
      <c r="AG39" s="16">
        <f t="shared" si="75"/>
        <v>1.0397225560000001</v>
      </c>
      <c r="AH39" s="16">
        <f t="shared" si="76"/>
        <v>2.2983553748999999</v>
      </c>
      <c r="AI39" s="18">
        <f t="shared" si="12"/>
        <v>2.6643412509999997</v>
      </c>
      <c r="AJ39" s="41">
        <f t="shared" si="12"/>
        <v>9.8014654725000003</v>
      </c>
    </row>
    <row r="40" spans="1:36" x14ac:dyDescent="0.2">
      <c r="A40" s="29" t="s">
        <v>3</v>
      </c>
      <c r="B40" s="37">
        <v>2013</v>
      </c>
      <c r="C40" s="15">
        <v>8.4524269565217391</v>
      </c>
      <c r="D40" s="15">
        <v>38.00200791666667</v>
      </c>
      <c r="E40" s="15">
        <v>2.97573</v>
      </c>
      <c r="F40" s="15">
        <v>14.73691125</v>
      </c>
      <c r="G40" s="15">
        <v>3.3331339130434778</v>
      </c>
      <c r="H40" s="15">
        <v>9.2021816666666663</v>
      </c>
      <c r="I40" s="15">
        <v>1.394173913043478</v>
      </c>
      <c r="J40" s="15">
        <v>4.0501250000000004</v>
      </c>
      <c r="K40" s="15">
        <v>3.3176373913043475</v>
      </c>
      <c r="L40" s="15">
        <v>4.4206124999999998</v>
      </c>
      <c r="M40" s="14">
        <f t="shared" si="0"/>
        <v>2013</v>
      </c>
      <c r="N40" s="23">
        <f t="shared" si="77"/>
        <v>8.4524269565217391</v>
      </c>
      <c r="O40" s="23">
        <f t="shared" si="78"/>
        <v>29.54958096014493</v>
      </c>
      <c r="P40" s="23">
        <f t="shared" si="79"/>
        <v>2.97573</v>
      </c>
      <c r="Q40" s="23">
        <f t="shared" si="80"/>
        <v>11.76118125</v>
      </c>
      <c r="R40" s="23">
        <f t="shared" si="81"/>
        <v>3.3331339130434778</v>
      </c>
      <c r="S40" s="23">
        <f t="shared" si="82"/>
        <v>5.8690477536231889</v>
      </c>
      <c r="T40" s="23">
        <f t="shared" si="83"/>
        <v>1.394173913043478</v>
      </c>
      <c r="U40" s="23">
        <f t="shared" si="84"/>
        <v>2.6559510869565224</v>
      </c>
      <c r="V40" s="23">
        <f t="shared" si="85"/>
        <v>3.3176373913043475</v>
      </c>
      <c r="W40" s="23">
        <f t="shared" si="86"/>
        <v>1.1029751086956523</v>
      </c>
      <c r="X40" s="22"/>
      <c r="Y40" s="16">
        <f t="shared" si="67"/>
        <v>0.88118970200000002</v>
      </c>
      <c r="Z40" s="16">
        <f t="shared" si="68"/>
        <v>3.8942565090999999</v>
      </c>
      <c r="AA40" s="16">
        <f t="shared" si="69"/>
        <v>0.35235595800000002</v>
      </c>
      <c r="AB40" s="16">
        <f t="shared" si="70"/>
        <v>1.2362290617</v>
      </c>
      <c r="AC40" s="16">
        <f t="shared" si="71"/>
        <v>2.5447594649999998</v>
      </c>
      <c r="AD40" s="16">
        <f t="shared" si="72"/>
        <v>9.0710712111999996</v>
      </c>
      <c r="AE40" s="16">
        <f t="shared" si="73"/>
        <v>0.119581786</v>
      </c>
      <c r="AF40" s="16">
        <f t="shared" si="74"/>
        <v>0.73039426130000007</v>
      </c>
      <c r="AG40" s="16">
        <f t="shared" si="75"/>
        <v>1.0397225560000001</v>
      </c>
      <c r="AH40" s="16">
        <f t="shared" si="76"/>
        <v>2.2983553748999999</v>
      </c>
      <c r="AI40" s="18">
        <f t="shared" si="12"/>
        <v>2.6643412509999997</v>
      </c>
      <c r="AJ40" s="41">
        <f t="shared" si="12"/>
        <v>9.8014654725000003</v>
      </c>
    </row>
    <row r="41" spans="1:36" x14ac:dyDescent="0.2">
      <c r="A41" s="29" t="s">
        <v>3</v>
      </c>
      <c r="B41" s="37">
        <v>2014</v>
      </c>
      <c r="C41" s="15">
        <v>8.5972254545454554</v>
      </c>
      <c r="D41" s="15">
        <v>33.808626956521728</v>
      </c>
      <c r="E41" s="15">
        <v>2.8276254545454549</v>
      </c>
      <c r="F41" s="15">
        <v>16.03394391304348</v>
      </c>
      <c r="G41" s="15">
        <v>3.6730336363636358</v>
      </c>
      <c r="H41" s="15">
        <v>7.0514656521739143</v>
      </c>
      <c r="I41" s="15">
        <v>1.5700454545454543</v>
      </c>
      <c r="J41" s="15">
        <v>3.5415652173913044</v>
      </c>
      <c r="K41" s="15">
        <v>2.5343999999999998</v>
      </c>
      <c r="L41" s="15">
        <v>3.0876856521739136</v>
      </c>
      <c r="M41" s="14">
        <f t="shared" si="0"/>
        <v>2014</v>
      </c>
      <c r="N41" s="23">
        <f t="shared" si="77"/>
        <v>8.5972254545454554</v>
      </c>
      <c r="O41" s="23">
        <f t="shared" si="78"/>
        <v>25.211401501976272</v>
      </c>
      <c r="P41" s="23">
        <f t="shared" si="79"/>
        <v>2.8276254545454549</v>
      </c>
      <c r="Q41" s="23">
        <f t="shared" si="80"/>
        <v>13.206318458498025</v>
      </c>
      <c r="R41" s="23">
        <f t="shared" si="81"/>
        <v>3.6730336363636358</v>
      </c>
      <c r="S41" s="23">
        <f t="shared" si="82"/>
        <v>3.3784320158102785</v>
      </c>
      <c r="T41" s="23">
        <f t="shared" si="83"/>
        <v>1.5700454545454543</v>
      </c>
      <c r="U41" s="23">
        <f t="shared" si="84"/>
        <v>1.9715197628458501</v>
      </c>
      <c r="V41" s="23">
        <f t="shared" si="85"/>
        <v>2.5343999999999998</v>
      </c>
      <c r="W41" s="23">
        <f t="shared" si="86"/>
        <v>0.55328565217391379</v>
      </c>
      <c r="X41" s="22"/>
      <c r="Y41" s="16">
        <f t="shared" si="67"/>
        <v>0.88118970200000002</v>
      </c>
      <c r="Z41" s="16">
        <f t="shared" si="68"/>
        <v>3.8942565090999999</v>
      </c>
      <c r="AA41" s="16">
        <f t="shared" si="69"/>
        <v>0.35235595800000002</v>
      </c>
      <c r="AB41" s="16">
        <f t="shared" si="70"/>
        <v>1.2362290617</v>
      </c>
      <c r="AC41" s="16">
        <f t="shared" si="71"/>
        <v>2.5447594649999998</v>
      </c>
      <c r="AD41" s="16">
        <f t="shared" si="72"/>
        <v>9.0710712111999996</v>
      </c>
      <c r="AE41" s="16">
        <f t="shared" si="73"/>
        <v>0.119581786</v>
      </c>
      <c r="AF41" s="16">
        <f t="shared" si="74"/>
        <v>0.73039426130000007</v>
      </c>
      <c r="AG41" s="16">
        <f t="shared" si="75"/>
        <v>1.0397225560000001</v>
      </c>
      <c r="AH41" s="16">
        <f t="shared" si="76"/>
        <v>2.2983553748999999</v>
      </c>
      <c r="AI41" s="18">
        <f t="shared" si="12"/>
        <v>2.6643412509999997</v>
      </c>
      <c r="AJ41" s="41">
        <f t="shared" si="12"/>
        <v>9.8014654725000003</v>
      </c>
    </row>
    <row r="42" spans="1:36" x14ac:dyDescent="0.2">
      <c r="A42" s="29" t="s">
        <v>3</v>
      </c>
      <c r="B42" s="37">
        <v>2015</v>
      </c>
      <c r="C42" s="15">
        <v>8.0832609090909102</v>
      </c>
      <c r="D42" s="15">
        <v>37.565744782608697</v>
      </c>
      <c r="E42" s="15">
        <v>2.5614100000000004</v>
      </c>
      <c r="F42" s="15">
        <v>29.051502608695653</v>
      </c>
      <c r="G42" s="15">
        <v>4.5243931818181817</v>
      </c>
      <c r="H42" s="15">
        <v>10.804231304347827</v>
      </c>
      <c r="I42" s="15">
        <v>1.2380909090909091</v>
      </c>
      <c r="J42" s="15">
        <v>4.4723043478260864</v>
      </c>
      <c r="K42" s="15">
        <v>2.7491290909090904</v>
      </c>
      <c r="L42" s="15">
        <v>4.8486182608695643</v>
      </c>
      <c r="M42" s="14">
        <f t="shared" si="0"/>
        <v>2015</v>
      </c>
      <c r="N42" s="23">
        <f t="shared" si="77"/>
        <v>8.0832609090909102</v>
      </c>
      <c r="O42" s="23">
        <f t="shared" si="78"/>
        <v>29.482483873517786</v>
      </c>
      <c r="P42" s="23">
        <f t="shared" si="79"/>
        <v>2.5614100000000004</v>
      </c>
      <c r="Q42" s="23">
        <f t="shared" si="80"/>
        <v>26.490092608695655</v>
      </c>
      <c r="R42" s="23">
        <f t="shared" si="81"/>
        <v>4.5243931818181817</v>
      </c>
      <c r="S42" s="23">
        <f t="shared" si="82"/>
        <v>6.2798381225296449</v>
      </c>
      <c r="T42" s="23">
        <f t="shared" si="83"/>
        <v>1.2380909090909091</v>
      </c>
      <c r="U42" s="23">
        <f t="shared" si="84"/>
        <v>3.2342134387351775</v>
      </c>
      <c r="V42" s="23">
        <f t="shared" si="85"/>
        <v>2.7491290909090904</v>
      </c>
      <c r="W42" s="23">
        <f t="shared" si="86"/>
        <v>2.0994891699604739</v>
      </c>
      <c r="X42" s="22"/>
      <c r="Y42" s="16">
        <f t="shared" si="67"/>
        <v>0.88118970200000002</v>
      </c>
      <c r="Z42" s="16">
        <f t="shared" si="68"/>
        <v>3.8942565090999999</v>
      </c>
      <c r="AA42" s="16">
        <f t="shared" si="69"/>
        <v>0.35235595800000002</v>
      </c>
      <c r="AB42" s="16">
        <f t="shared" si="70"/>
        <v>1.2362290617</v>
      </c>
      <c r="AC42" s="16">
        <f t="shared" si="71"/>
        <v>2.5447594649999998</v>
      </c>
      <c r="AD42" s="16">
        <f t="shared" si="72"/>
        <v>9.0710712111999996</v>
      </c>
      <c r="AE42" s="16">
        <f t="shared" si="73"/>
        <v>0.119581786</v>
      </c>
      <c r="AF42" s="16">
        <f t="shared" si="74"/>
        <v>0.73039426130000007</v>
      </c>
      <c r="AG42" s="16">
        <f t="shared" si="75"/>
        <v>1.0397225560000001</v>
      </c>
      <c r="AH42" s="16">
        <f t="shared" si="76"/>
        <v>2.2983553748999999</v>
      </c>
      <c r="AI42" s="18">
        <f t="shared" si="12"/>
        <v>2.6643412509999997</v>
      </c>
      <c r="AJ42" s="41">
        <f t="shared" si="12"/>
        <v>9.8014654725000003</v>
      </c>
    </row>
    <row r="43" spans="1:36" x14ac:dyDescent="0.2">
      <c r="A43" s="29" t="s">
        <v>3</v>
      </c>
      <c r="B43" s="37">
        <v>2016</v>
      </c>
      <c r="C43" s="15">
        <v>6.245348260869565</v>
      </c>
      <c r="D43" s="15">
        <v>29.789329583333338</v>
      </c>
      <c r="E43" s="15">
        <v>2.6372295652173916</v>
      </c>
      <c r="F43" s="15">
        <v>18.724139999999998</v>
      </c>
      <c r="G43" s="15">
        <v>3.6757804347826095</v>
      </c>
      <c r="H43" s="15">
        <v>11.391667499999999</v>
      </c>
      <c r="I43" s="15">
        <v>1.1527260869565219</v>
      </c>
      <c r="J43" s="15">
        <v>4.0414041666666671</v>
      </c>
      <c r="K43" s="15">
        <v>3.5152708695652168</v>
      </c>
      <c r="L43" s="15">
        <v>4.7592291666666666</v>
      </c>
      <c r="M43" s="14">
        <f t="shared" si="0"/>
        <v>2016</v>
      </c>
      <c r="N43" s="23">
        <f t="shared" si="77"/>
        <v>6.245348260869565</v>
      </c>
      <c r="O43" s="23">
        <f t="shared" si="78"/>
        <v>23.543981322463772</v>
      </c>
      <c r="P43" s="23">
        <f t="shared" si="79"/>
        <v>2.6372295652173916</v>
      </c>
      <c r="Q43" s="23">
        <f t="shared" si="80"/>
        <v>16.086910434782606</v>
      </c>
      <c r="R43" s="23">
        <f t="shared" si="81"/>
        <v>3.6757804347826095</v>
      </c>
      <c r="S43" s="23">
        <f t="shared" si="82"/>
        <v>7.7158870652173892</v>
      </c>
      <c r="T43" s="23">
        <f t="shared" si="83"/>
        <v>1.1527260869565219</v>
      </c>
      <c r="U43" s="23">
        <f t="shared" si="84"/>
        <v>2.8886780797101452</v>
      </c>
      <c r="V43" s="23">
        <f t="shared" si="85"/>
        <v>3.5152708695652168</v>
      </c>
      <c r="W43" s="23">
        <f t="shared" si="86"/>
        <v>1.2439582971014498</v>
      </c>
      <c r="X43" s="22"/>
      <c r="Y43" s="16">
        <f t="shared" si="67"/>
        <v>0.88118970200000002</v>
      </c>
      <c r="Z43" s="16">
        <f t="shared" si="68"/>
        <v>3.8942565090999999</v>
      </c>
      <c r="AA43" s="16">
        <f t="shared" si="69"/>
        <v>0.35235595800000002</v>
      </c>
      <c r="AB43" s="16">
        <f t="shared" si="70"/>
        <v>1.2362290617</v>
      </c>
      <c r="AC43" s="16">
        <f t="shared" si="71"/>
        <v>2.5447594649999998</v>
      </c>
      <c r="AD43" s="16">
        <f t="shared" si="72"/>
        <v>9.0710712111999996</v>
      </c>
      <c r="AE43" s="16">
        <f t="shared" si="73"/>
        <v>0.119581786</v>
      </c>
      <c r="AF43" s="16">
        <f t="shared" si="74"/>
        <v>0.73039426130000007</v>
      </c>
      <c r="AG43" s="16">
        <f t="shared" si="75"/>
        <v>1.0397225560000001</v>
      </c>
      <c r="AH43" s="16">
        <f t="shared" si="76"/>
        <v>2.2983553748999999</v>
      </c>
      <c r="AI43" s="18">
        <f t="shared" si="12"/>
        <v>2.6643412509999997</v>
      </c>
      <c r="AJ43" s="41">
        <f t="shared" si="12"/>
        <v>9.8014654725000003</v>
      </c>
    </row>
    <row r="44" spans="1:36" x14ac:dyDescent="0.2">
      <c r="A44" s="28" t="s">
        <v>3</v>
      </c>
      <c r="B44" s="37">
        <v>2017</v>
      </c>
      <c r="C44" s="15">
        <v>6.3094360869565209</v>
      </c>
      <c r="D44" s="15">
        <v>19.905109166666666</v>
      </c>
      <c r="E44" s="15">
        <v>2.2465752173913045</v>
      </c>
      <c r="F44" s="15">
        <v>19.713479166666673</v>
      </c>
      <c r="G44" s="15">
        <v>2.9277291304347828</v>
      </c>
      <c r="H44" s="15">
        <v>7.9937120833333326</v>
      </c>
      <c r="I44" s="15">
        <v>0.89048695652173915</v>
      </c>
      <c r="J44" s="15">
        <v>3.7230083333333339</v>
      </c>
      <c r="K44" s="15">
        <v>4.6520517391304343</v>
      </c>
      <c r="L44" s="15">
        <v>5.8627475000000011</v>
      </c>
      <c r="M44" s="14">
        <f t="shared" si="0"/>
        <v>2017</v>
      </c>
      <c r="N44" s="23">
        <f t="shared" si="77"/>
        <v>6.3094360869565209</v>
      </c>
      <c r="O44" s="23">
        <f t="shared" si="78"/>
        <v>13.595673079710146</v>
      </c>
      <c r="P44" s="23">
        <f t="shared" si="79"/>
        <v>2.2465752173913045</v>
      </c>
      <c r="Q44" s="23">
        <f t="shared" si="80"/>
        <v>17.46690394927537</v>
      </c>
      <c r="R44" s="23">
        <f t="shared" si="81"/>
        <v>2.9277291304347828</v>
      </c>
      <c r="S44" s="23">
        <f t="shared" si="82"/>
        <v>5.0659829528985494</v>
      </c>
      <c r="T44" s="23">
        <f t="shared" si="83"/>
        <v>0.89048695652173915</v>
      </c>
      <c r="U44" s="23">
        <f t="shared" si="84"/>
        <v>2.8325213768115947</v>
      </c>
      <c r="V44" s="23">
        <f t="shared" si="85"/>
        <v>4.6520517391304343</v>
      </c>
      <c r="W44" s="23">
        <f t="shared" si="86"/>
        <v>1.2106957608695668</v>
      </c>
      <c r="X44" s="22"/>
      <c r="Y44" s="16">
        <f t="shared" si="67"/>
        <v>0.88118970200000002</v>
      </c>
      <c r="Z44" s="16">
        <f t="shared" si="68"/>
        <v>3.8942565090999999</v>
      </c>
      <c r="AA44" s="16">
        <f t="shared" si="69"/>
        <v>0.35235595800000002</v>
      </c>
      <c r="AB44" s="16">
        <f t="shared" si="70"/>
        <v>1.2362290617</v>
      </c>
      <c r="AC44" s="16">
        <f t="shared" si="71"/>
        <v>2.5447594649999998</v>
      </c>
      <c r="AD44" s="16">
        <f t="shared" si="72"/>
        <v>9.0710712111999996</v>
      </c>
      <c r="AE44" s="16">
        <f t="shared" si="73"/>
        <v>0.119581786</v>
      </c>
      <c r="AF44" s="16">
        <f t="shared" si="74"/>
        <v>0.73039426130000007</v>
      </c>
      <c r="AG44" s="16">
        <f t="shared" si="75"/>
        <v>1.0397225560000001</v>
      </c>
      <c r="AH44" s="16">
        <f t="shared" si="76"/>
        <v>2.2983553748999999</v>
      </c>
      <c r="AI44" s="18">
        <f t="shared" si="12"/>
        <v>2.6643412509999997</v>
      </c>
      <c r="AJ44" s="41">
        <f t="shared" si="12"/>
        <v>9.8014654725000003</v>
      </c>
    </row>
    <row r="45" spans="1:36" x14ac:dyDescent="0.2">
      <c r="A45" s="29" t="s">
        <v>3</v>
      </c>
      <c r="B45" s="37">
        <v>2018</v>
      </c>
      <c r="C45" s="15">
        <v>6.3476327272727282</v>
      </c>
      <c r="D45" s="15">
        <v>16.737980434782607</v>
      </c>
      <c r="E45" s="15">
        <v>2.501870909090909</v>
      </c>
      <c r="F45" s="15">
        <v>15.430581739130433</v>
      </c>
      <c r="G45" s="15">
        <v>4.1127640909090912</v>
      </c>
      <c r="H45" s="15">
        <v>8.8659239130434795</v>
      </c>
      <c r="I45" s="15">
        <v>1.3471636363636366</v>
      </c>
      <c r="J45" s="15">
        <v>3.5555173913043476</v>
      </c>
      <c r="K45" s="15">
        <v>3.2181336363636359</v>
      </c>
      <c r="L45" s="15">
        <v>5.2505330434782609</v>
      </c>
      <c r="M45" s="14">
        <f t="shared" si="0"/>
        <v>2018</v>
      </c>
      <c r="N45" s="23">
        <f t="shared" si="77"/>
        <v>6.3476327272727282</v>
      </c>
      <c r="O45" s="23">
        <f t="shared" si="78"/>
        <v>10.390347707509878</v>
      </c>
      <c r="P45" s="43">
        <f t="shared" si="79"/>
        <v>2.501870909090909</v>
      </c>
      <c r="Q45" s="43">
        <f t="shared" si="80"/>
        <v>12.928710830039524</v>
      </c>
      <c r="R45" s="43">
        <f t="shared" si="81"/>
        <v>4.1127640909090912</v>
      </c>
      <c r="S45" s="43">
        <f t="shared" si="82"/>
        <v>4.7531598221343883</v>
      </c>
      <c r="T45" s="43">
        <f t="shared" si="83"/>
        <v>1.3471636363636366</v>
      </c>
      <c r="U45" s="43">
        <f t="shared" si="84"/>
        <v>2.2083537549407111</v>
      </c>
      <c r="V45" s="43">
        <f t="shared" si="85"/>
        <v>3.2181336363636359</v>
      </c>
      <c r="W45" s="43">
        <f t="shared" si="86"/>
        <v>2.032399407114625</v>
      </c>
      <c r="X45" s="22"/>
      <c r="Y45" s="16">
        <f t="shared" si="67"/>
        <v>0.88118970200000002</v>
      </c>
      <c r="Z45" s="16">
        <f t="shared" si="68"/>
        <v>3.8942565090999999</v>
      </c>
      <c r="AA45" s="16">
        <f t="shared" si="69"/>
        <v>0.35235595800000002</v>
      </c>
      <c r="AB45" s="16">
        <f t="shared" si="70"/>
        <v>1.2362290617</v>
      </c>
      <c r="AC45" s="16">
        <f t="shared" si="71"/>
        <v>2.5447594649999998</v>
      </c>
      <c r="AD45" s="16">
        <f t="shared" si="72"/>
        <v>9.0710712111999996</v>
      </c>
      <c r="AE45" s="16">
        <f t="shared" si="73"/>
        <v>0.119581786</v>
      </c>
      <c r="AF45" s="16">
        <f t="shared" si="74"/>
        <v>0.73039426130000007</v>
      </c>
      <c r="AG45" s="16">
        <f t="shared" si="75"/>
        <v>1.0397225560000001</v>
      </c>
      <c r="AH45" s="16">
        <f t="shared" si="76"/>
        <v>2.2983553748999999</v>
      </c>
      <c r="AI45" s="18">
        <f t="shared" si="12"/>
        <v>2.6643412509999997</v>
      </c>
      <c r="AJ45" s="41">
        <f t="shared" si="12"/>
        <v>9.8014654725000003</v>
      </c>
    </row>
    <row r="46" spans="1:36" x14ac:dyDescent="0.2">
      <c r="A46" s="28" t="s">
        <v>3</v>
      </c>
      <c r="B46" s="37">
        <v>2019</v>
      </c>
      <c r="C46" s="15">
        <v>5.9054636842105266</v>
      </c>
      <c r="D46" s="15">
        <v>15.784597499999999</v>
      </c>
      <c r="E46" s="15">
        <v>2.5561294736842104</v>
      </c>
      <c r="F46" s="15">
        <v>15.954438999999997</v>
      </c>
      <c r="G46" s="15">
        <v>2.7822894736842105</v>
      </c>
      <c r="H46" s="15">
        <v>6.1790904999999992</v>
      </c>
      <c r="I46" s="15">
        <v>1.2533736842105265</v>
      </c>
      <c r="J46" s="15">
        <v>3.0416199999999995</v>
      </c>
      <c r="K46" s="15">
        <v>3.0265794736842109</v>
      </c>
      <c r="L46" s="15">
        <v>3.7680139999999995</v>
      </c>
      <c r="M46" s="14">
        <f t="shared" si="0"/>
        <v>2019</v>
      </c>
      <c r="N46" s="11">
        <f t="shared" si="77"/>
        <v>5.9054636842105266</v>
      </c>
      <c r="O46" s="11">
        <f t="shared" si="78"/>
        <v>9.8791338157894728</v>
      </c>
      <c r="P46" s="25">
        <f t="shared" si="79"/>
        <v>2.5561294736842104</v>
      </c>
      <c r="Q46" s="25">
        <f t="shared" si="80"/>
        <v>13.398309526315787</v>
      </c>
      <c r="R46" s="25">
        <f t="shared" si="81"/>
        <v>2.7822894736842105</v>
      </c>
      <c r="S46" s="25">
        <f t="shared" si="82"/>
        <v>3.3968010263157886</v>
      </c>
      <c r="T46" s="25">
        <f t="shared" si="83"/>
        <v>1.2533736842105265</v>
      </c>
      <c r="U46" s="25">
        <f t="shared" si="84"/>
        <v>1.788246315789473</v>
      </c>
      <c r="V46" s="25">
        <f t="shared" si="85"/>
        <v>3.0265794736842109</v>
      </c>
      <c r="W46" s="25">
        <f t="shared" si="86"/>
        <v>0.74143452631578866</v>
      </c>
      <c r="Y46" s="16">
        <f t="shared" si="67"/>
        <v>0.88118970200000002</v>
      </c>
      <c r="Z46" s="16">
        <f t="shared" si="68"/>
        <v>3.8942565090999999</v>
      </c>
      <c r="AA46" s="16">
        <f t="shared" si="69"/>
        <v>0.35235595800000002</v>
      </c>
      <c r="AB46" s="16">
        <f t="shared" si="70"/>
        <v>1.2362290617</v>
      </c>
      <c r="AC46" s="16">
        <f t="shared" si="71"/>
        <v>2.5447594649999998</v>
      </c>
      <c r="AD46" s="16">
        <f t="shared" si="72"/>
        <v>9.0710712111999996</v>
      </c>
      <c r="AE46" s="16">
        <f t="shared" si="73"/>
        <v>0.119581786</v>
      </c>
      <c r="AF46" s="16">
        <f t="shared" si="74"/>
        <v>0.73039426130000007</v>
      </c>
      <c r="AG46" s="16">
        <f t="shared" si="75"/>
        <v>1.0397225560000001</v>
      </c>
      <c r="AH46" s="16">
        <f t="shared" si="76"/>
        <v>2.2983553748999999</v>
      </c>
      <c r="AI46" s="18">
        <f t="shared" si="12"/>
        <v>2.6643412509999997</v>
      </c>
      <c r="AJ46" s="41">
        <f t="shared" si="12"/>
        <v>9.8014654725000003</v>
      </c>
    </row>
    <row r="47" spans="1:36" x14ac:dyDescent="0.2">
      <c r="A47" s="29" t="s">
        <v>3</v>
      </c>
      <c r="B47" s="37">
        <v>2020</v>
      </c>
      <c r="C47" s="15">
        <v>4.4244152631578944</v>
      </c>
      <c r="D47" s="15">
        <v>14.592081999999996</v>
      </c>
      <c r="E47" s="15">
        <v>2.4699299999999997</v>
      </c>
      <c r="F47" s="15">
        <v>19.693899500000004</v>
      </c>
      <c r="G47" s="15">
        <v>2.8084199999999999</v>
      </c>
      <c r="H47" s="15">
        <v>6.7020295000000001</v>
      </c>
      <c r="I47" s="15">
        <v>1.3795210526315793</v>
      </c>
      <c r="J47" s="15">
        <v>3.4653000000000005</v>
      </c>
      <c r="K47" s="15">
        <v>1.4057942105263159</v>
      </c>
      <c r="L47" s="15">
        <v>2.0892925</v>
      </c>
      <c r="M47" s="14">
        <f t="shared" ref="M47:M52" si="87">B47</f>
        <v>2020</v>
      </c>
      <c r="N47" s="11">
        <f t="shared" si="77"/>
        <v>4.4244152631578944</v>
      </c>
      <c r="O47" s="11">
        <f t="shared" si="78"/>
        <v>10.167666736842101</v>
      </c>
      <c r="P47" s="25">
        <f t="shared" si="79"/>
        <v>2.4699299999999997</v>
      </c>
      <c r="Q47" s="25">
        <f t="shared" si="80"/>
        <v>17.223969500000003</v>
      </c>
      <c r="R47" s="25">
        <f t="shared" si="81"/>
        <v>2.8084199999999999</v>
      </c>
      <c r="S47" s="25">
        <f t="shared" si="82"/>
        <v>3.8936095000000002</v>
      </c>
      <c r="T47" s="25">
        <f t="shared" si="83"/>
        <v>1.3795210526315793</v>
      </c>
      <c r="U47" s="25">
        <f t="shared" si="84"/>
        <v>2.0857789473684214</v>
      </c>
      <c r="V47" s="25">
        <f t="shared" si="85"/>
        <v>1.4057942105263159</v>
      </c>
      <c r="W47" s="25">
        <f t="shared" si="86"/>
        <v>0.68349828947368407</v>
      </c>
      <c r="Y47" s="16">
        <f t="shared" si="67"/>
        <v>0.88118970200000002</v>
      </c>
      <c r="Z47" s="16">
        <f t="shared" si="68"/>
        <v>3.8942565090999999</v>
      </c>
      <c r="AA47" s="16">
        <f t="shared" si="69"/>
        <v>0.35235595800000002</v>
      </c>
      <c r="AB47" s="16">
        <f t="shared" si="70"/>
        <v>1.2362290617</v>
      </c>
      <c r="AC47" s="16">
        <f t="shared" si="71"/>
        <v>2.5447594649999998</v>
      </c>
      <c r="AD47" s="16">
        <f t="shared" si="72"/>
        <v>9.0710712111999996</v>
      </c>
      <c r="AE47" s="16">
        <f t="shared" si="73"/>
        <v>0.119581786</v>
      </c>
      <c r="AF47" s="16">
        <f t="shared" si="74"/>
        <v>0.73039426130000007</v>
      </c>
      <c r="AG47" s="16">
        <f t="shared" si="75"/>
        <v>1.0397225560000001</v>
      </c>
      <c r="AH47" s="16">
        <f t="shared" si="76"/>
        <v>2.2983553748999999</v>
      </c>
      <c r="AI47" s="18">
        <f t="shared" ref="AI47:AI52" si="88">AC47+AE47</f>
        <v>2.6643412509999997</v>
      </c>
      <c r="AJ47" s="41">
        <f t="shared" ref="AJ47:AJ52" si="89">AD47+AF47</f>
        <v>9.8014654725000003</v>
      </c>
    </row>
    <row r="48" spans="1:36" x14ac:dyDescent="0.2">
      <c r="A48" s="28" t="s">
        <v>3</v>
      </c>
      <c r="B48" s="37">
        <v>2021</v>
      </c>
      <c r="C48" s="15" t="s">
        <v>249</v>
      </c>
      <c r="D48" s="15" t="s">
        <v>249</v>
      </c>
      <c r="E48" s="15" t="s">
        <v>249</v>
      </c>
      <c r="F48" s="15" t="s">
        <v>249</v>
      </c>
      <c r="G48" s="15" t="s">
        <v>249</v>
      </c>
      <c r="H48" s="15" t="s">
        <v>249</v>
      </c>
      <c r="I48" s="15" t="s">
        <v>249</v>
      </c>
      <c r="J48" s="15" t="s">
        <v>249</v>
      </c>
      <c r="K48" s="15" t="s">
        <v>249</v>
      </c>
      <c r="L48" s="15" t="s">
        <v>249</v>
      </c>
      <c r="M48" s="14">
        <f t="shared" si="87"/>
        <v>2021</v>
      </c>
      <c r="N48" s="11" t="str">
        <f t="shared" si="77"/>
        <v/>
      </c>
      <c r="O48" s="11"/>
      <c r="P48" s="25"/>
      <c r="Q48" s="25"/>
      <c r="R48" s="25"/>
      <c r="S48" s="25"/>
      <c r="T48" s="25"/>
      <c r="U48" s="25"/>
      <c r="V48" s="25"/>
      <c r="W48" s="25"/>
      <c r="Y48" s="16">
        <f t="shared" si="67"/>
        <v>0.88118970200000002</v>
      </c>
      <c r="Z48" s="16">
        <f t="shared" si="68"/>
        <v>3.8942565090999999</v>
      </c>
      <c r="AA48" s="16">
        <f t="shared" si="69"/>
        <v>0.35235595800000002</v>
      </c>
      <c r="AB48" s="16">
        <f t="shared" si="70"/>
        <v>1.2362290617</v>
      </c>
      <c r="AC48" s="16">
        <f t="shared" si="71"/>
        <v>2.5447594649999998</v>
      </c>
      <c r="AD48" s="16">
        <f t="shared" si="72"/>
        <v>9.0710712111999996</v>
      </c>
      <c r="AE48" s="16">
        <f t="shared" si="73"/>
        <v>0.119581786</v>
      </c>
      <c r="AF48" s="16">
        <f t="shared" si="74"/>
        <v>0.73039426130000007</v>
      </c>
      <c r="AG48" s="16">
        <f t="shared" si="75"/>
        <v>1.0397225560000001</v>
      </c>
      <c r="AH48" s="16">
        <f t="shared" si="76"/>
        <v>2.2983553748999999</v>
      </c>
      <c r="AI48" s="18">
        <f t="shared" si="88"/>
        <v>2.6643412509999997</v>
      </c>
      <c r="AJ48" s="41">
        <f t="shared" si="89"/>
        <v>9.8014654725000003</v>
      </c>
    </row>
    <row r="49" spans="1:36" x14ac:dyDescent="0.2">
      <c r="A49" s="29" t="s">
        <v>3</v>
      </c>
      <c r="B49" s="37">
        <v>2022</v>
      </c>
      <c r="C49" s="15">
        <v>5.3513352173913038</v>
      </c>
      <c r="D49" s="15">
        <v>15.12632304347826</v>
      </c>
      <c r="E49" s="15">
        <v>2.4997360869565215</v>
      </c>
      <c r="F49" s="15">
        <v>15.21802739130435</v>
      </c>
      <c r="G49" s="15">
        <v>3.265082173913044</v>
      </c>
      <c r="H49" s="15">
        <v>7.7680847826086987</v>
      </c>
      <c r="I49" s="15">
        <v>1.6253434782608696</v>
      </c>
      <c r="J49" s="15">
        <v>3.580365217391305</v>
      </c>
      <c r="K49" s="15">
        <v>2.0244717391304348</v>
      </c>
      <c r="L49" s="15">
        <v>2.4438852173913044</v>
      </c>
      <c r="M49" s="14">
        <f t="shared" si="87"/>
        <v>2022</v>
      </c>
      <c r="N49" s="11">
        <f t="shared" si="77"/>
        <v>5.3513352173913038</v>
      </c>
      <c r="O49" s="11">
        <f t="shared" si="78"/>
        <v>9.7749878260869565</v>
      </c>
      <c r="P49" s="25">
        <f t="shared" si="79"/>
        <v>2.4997360869565215</v>
      </c>
      <c r="Q49" s="25">
        <f t="shared" si="80"/>
        <v>12.718291304347829</v>
      </c>
      <c r="R49" s="25">
        <f t="shared" si="81"/>
        <v>3.265082173913044</v>
      </c>
      <c r="S49" s="25">
        <f t="shared" si="82"/>
        <v>4.5030026086956543</v>
      </c>
      <c r="T49" s="25">
        <f t="shared" si="83"/>
        <v>1.6253434782608696</v>
      </c>
      <c r="U49" s="25">
        <f t="shared" si="84"/>
        <v>1.9550217391304354</v>
      </c>
      <c r="V49" s="25">
        <f t="shared" si="85"/>
        <v>2.0244717391304348</v>
      </c>
      <c r="W49" s="25">
        <f t="shared" si="86"/>
        <v>0.41941347826086961</v>
      </c>
      <c r="Y49" s="16">
        <f t="shared" si="67"/>
        <v>0.88118970200000002</v>
      </c>
      <c r="Z49" s="16">
        <f t="shared" si="68"/>
        <v>3.8942565090999999</v>
      </c>
      <c r="AA49" s="16">
        <f t="shared" si="69"/>
        <v>0.35235595800000002</v>
      </c>
      <c r="AB49" s="16">
        <f t="shared" si="70"/>
        <v>1.2362290617</v>
      </c>
      <c r="AC49" s="16">
        <f t="shared" si="71"/>
        <v>2.5447594649999998</v>
      </c>
      <c r="AD49" s="16">
        <f t="shared" si="72"/>
        <v>9.0710712111999996</v>
      </c>
      <c r="AE49" s="16">
        <f t="shared" si="73"/>
        <v>0.119581786</v>
      </c>
      <c r="AF49" s="16">
        <f t="shared" si="74"/>
        <v>0.73039426130000007</v>
      </c>
      <c r="AG49" s="16">
        <f t="shared" si="75"/>
        <v>1.0397225560000001</v>
      </c>
      <c r="AH49" s="16">
        <f t="shared" si="76"/>
        <v>2.2983553748999999</v>
      </c>
      <c r="AI49" s="18">
        <f t="shared" si="88"/>
        <v>2.6643412509999997</v>
      </c>
      <c r="AJ49" s="41">
        <f t="shared" si="89"/>
        <v>9.8014654725000003</v>
      </c>
    </row>
    <row r="50" spans="1:36" x14ac:dyDescent="0.2">
      <c r="A50" s="28" t="s">
        <v>3</v>
      </c>
      <c r="B50" s="37">
        <v>2023</v>
      </c>
      <c r="C50" s="15"/>
      <c r="D50" s="15"/>
      <c r="E50" s="15"/>
      <c r="F50" s="15"/>
      <c r="G50" s="15"/>
      <c r="H50" s="15"/>
      <c r="I50" s="15"/>
      <c r="J50" s="15"/>
      <c r="K50" s="15"/>
      <c r="L50" s="15"/>
      <c r="M50" s="14">
        <f t="shared" si="87"/>
        <v>2023</v>
      </c>
      <c r="N50" s="11">
        <f t="shared" si="77"/>
        <v>0</v>
      </c>
      <c r="O50" s="11">
        <f t="shared" si="78"/>
        <v>0</v>
      </c>
      <c r="P50" s="25">
        <f t="shared" si="79"/>
        <v>0</v>
      </c>
      <c r="Q50" s="25">
        <f t="shared" si="80"/>
        <v>0</v>
      </c>
      <c r="R50" s="25">
        <f t="shared" si="81"/>
        <v>0</v>
      </c>
      <c r="S50" s="25">
        <f t="shared" si="82"/>
        <v>0</v>
      </c>
      <c r="T50" s="25">
        <f t="shared" si="83"/>
        <v>0</v>
      </c>
      <c r="U50" s="25">
        <f t="shared" si="84"/>
        <v>0</v>
      </c>
      <c r="V50" s="25">
        <f t="shared" si="85"/>
        <v>0</v>
      </c>
      <c r="W50" s="25">
        <f t="shared" si="86"/>
        <v>0</v>
      </c>
      <c r="Y50" s="16">
        <f t="shared" si="67"/>
        <v>0.88118970200000002</v>
      </c>
      <c r="Z50" s="16">
        <f t="shared" si="68"/>
        <v>3.8942565090999999</v>
      </c>
      <c r="AA50" s="16">
        <f t="shared" si="69"/>
        <v>0.35235595800000002</v>
      </c>
      <c r="AB50" s="16">
        <f t="shared" si="70"/>
        <v>1.2362290617</v>
      </c>
      <c r="AC50" s="16">
        <f t="shared" si="71"/>
        <v>2.5447594649999998</v>
      </c>
      <c r="AD50" s="16">
        <f t="shared" si="72"/>
        <v>9.0710712111999996</v>
      </c>
      <c r="AE50" s="16">
        <f t="shared" si="73"/>
        <v>0.119581786</v>
      </c>
      <c r="AF50" s="16">
        <f t="shared" si="74"/>
        <v>0.73039426130000007</v>
      </c>
      <c r="AG50" s="16">
        <f t="shared" si="75"/>
        <v>1.0397225560000001</v>
      </c>
      <c r="AH50" s="16">
        <f t="shared" si="76"/>
        <v>2.2983553748999999</v>
      </c>
      <c r="AI50" s="18">
        <f t="shared" si="88"/>
        <v>2.6643412509999997</v>
      </c>
      <c r="AJ50" s="41">
        <f t="shared" si="89"/>
        <v>9.8014654725000003</v>
      </c>
    </row>
    <row r="51" spans="1:36" x14ac:dyDescent="0.2">
      <c r="A51" s="29" t="s">
        <v>3</v>
      </c>
      <c r="B51" s="37">
        <v>2024</v>
      </c>
      <c r="C51" s="15"/>
      <c r="D51" s="15"/>
      <c r="E51" s="15"/>
      <c r="F51" s="15"/>
      <c r="G51" s="15"/>
      <c r="H51" s="15"/>
      <c r="I51" s="15"/>
      <c r="J51" s="15"/>
      <c r="K51" s="15"/>
      <c r="L51" s="15"/>
      <c r="M51" s="14">
        <f t="shared" si="87"/>
        <v>2024</v>
      </c>
      <c r="N51" s="11">
        <f t="shared" si="77"/>
        <v>0</v>
      </c>
      <c r="O51" s="11">
        <f t="shared" si="78"/>
        <v>0</v>
      </c>
      <c r="P51" s="25">
        <f t="shared" si="79"/>
        <v>0</v>
      </c>
      <c r="Q51" s="25">
        <f t="shared" si="80"/>
        <v>0</v>
      </c>
      <c r="R51" s="25">
        <f t="shared" si="81"/>
        <v>0</v>
      </c>
      <c r="S51" s="25">
        <f t="shared" si="82"/>
        <v>0</v>
      </c>
      <c r="T51" s="25">
        <f t="shared" si="83"/>
        <v>0</v>
      </c>
      <c r="U51" s="25">
        <f t="shared" si="84"/>
        <v>0</v>
      </c>
      <c r="V51" s="25">
        <f t="shared" si="85"/>
        <v>0</v>
      </c>
      <c r="W51" s="25">
        <f t="shared" si="86"/>
        <v>0</v>
      </c>
      <c r="Y51" s="16">
        <f t="shared" si="67"/>
        <v>0.88118970200000002</v>
      </c>
      <c r="Z51" s="16">
        <f t="shared" si="68"/>
        <v>3.8942565090999999</v>
      </c>
      <c r="AA51" s="16">
        <f t="shared" si="69"/>
        <v>0.35235595800000002</v>
      </c>
      <c r="AB51" s="16">
        <f t="shared" si="70"/>
        <v>1.2362290617</v>
      </c>
      <c r="AC51" s="16">
        <f t="shared" si="71"/>
        <v>2.5447594649999998</v>
      </c>
      <c r="AD51" s="16">
        <f t="shared" si="72"/>
        <v>9.0710712111999996</v>
      </c>
      <c r="AE51" s="16">
        <f t="shared" si="73"/>
        <v>0.119581786</v>
      </c>
      <c r="AF51" s="16">
        <f t="shared" si="74"/>
        <v>0.73039426130000007</v>
      </c>
      <c r="AG51" s="16">
        <f t="shared" si="75"/>
        <v>1.0397225560000001</v>
      </c>
      <c r="AH51" s="16">
        <f t="shared" si="76"/>
        <v>2.2983553748999999</v>
      </c>
      <c r="AI51" s="18">
        <f t="shared" si="88"/>
        <v>2.6643412509999997</v>
      </c>
      <c r="AJ51" s="41">
        <f t="shared" si="89"/>
        <v>9.8014654725000003</v>
      </c>
    </row>
    <row r="52" spans="1:36" ht="10.8" thickBot="1" x14ac:dyDescent="0.25">
      <c r="A52" s="28" t="s">
        <v>3</v>
      </c>
      <c r="B52" s="37">
        <v>2025</v>
      </c>
      <c r="C52" s="15"/>
      <c r="D52" s="15"/>
      <c r="E52" s="15"/>
      <c r="F52" s="15"/>
      <c r="G52" s="15"/>
      <c r="H52" s="15"/>
      <c r="I52" s="15"/>
      <c r="J52" s="15"/>
      <c r="K52" s="15"/>
      <c r="L52" s="15"/>
      <c r="M52" s="14">
        <f t="shared" si="87"/>
        <v>2025</v>
      </c>
      <c r="N52" s="11">
        <f t="shared" si="77"/>
        <v>0</v>
      </c>
      <c r="O52" s="11">
        <f t="shared" si="78"/>
        <v>0</v>
      </c>
      <c r="P52" s="25">
        <f t="shared" si="79"/>
        <v>0</v>
      </c>
      <c r="Q52" s="25">
        <f t="shared" si="80"/>
        <v>0</v>
      </c>
      <c r="R52" s="25">
        <f t="shared" si="81"/>
        <v>0</v>
      </c>
      <c r="S52" s="25">
        <f t="shared" si="82"/>
        <v>0</v>
      </c>
      <c r="T52" s="25">
        <f t="shared" si="83"/>
        <v>0</v>
      </c>
      <c r="U52" s="25">
        <f t="shared" si="84"/>
        <v>0</v>
      </c>
      <c r="V52" s="25">
        <f t="shared" si="85"/>
        <v>0</v>
      </c>
      <c r="W52" s="25">
        <f t="shared" si="86"/>
        <v>0</v>
      </c>
      <c r="Y52" s="19">
        <f t="shared" si="67"/>
        <v>0.88118970200000002</v>
      </c>
      <c r="Z52" s="19">
        <f t="shared" si="68"/>
        <v>3.8942565090999999</v>
      </c>
      <c r="AA52" s="19">
        <f t="shared" si="69"/>
        <v>0.35235595800000002</v>
      </c>
      <c r="AB52" s="19">
        <f t="shared" si="70"/>
        <v>1.2362290617</v>
      </c>
      <c r="AC52" s="19">
        <f t="shared" si="71"/>
        <v>2.5447594649999998</v>
      </c>
      <c r="AD52" s="19">
        <f t="shared" si="72"/>
        <v>9.0710712111999996</v>
      </c>
      <c r="AE52" s="19">
        <f t="shared" si="73"/>
        <v>0.119581786</v>
      </c>
      <c r="AF52" s="19">
        <f t="shared" si="74"/>
        <v>0.73039426130000007</v>
      </c>
      <c r="AG52" s="19">
        <f t="shared" si="75"/>
        <v>1.0397225560000001</v>
      </c>
      <c r="AH52" s="19">
        <f t="shared" si="76"/>
        <v>2.2983553748999999</v>
      </c>
      <c r="AI52" s="20">
        <f t="shared" si="88"/>
        <v>2.6643412509999997</v>
      </c>
      <c r="AJ52" s="42">
        <f t="shared" si="89"/>
        <v>9.8014654725000003</v>
      </c>
    </row>
    <row r="53" spans="1:36" x14ac:dyDescent="0.2">
      <c r="A53" s="27" t="s">
        <v>4</v>
      </c>
      <c r="B53" s="38">
        <v>2000</v>
      </c>
      <c r="C53" s="10">
        <v>14.14655315789474</v>
      </c>
      <c r="D53" s="10">
        <v>141.51921499999997</v>
      </c>
      <c r="E53" s="10">
        <v>4.017585263157895</v>
      </c>
      <c r="F53" s="10">
        <v>2.1098620000000001</v>
      </c>
      <c r="G53" s="10">
        <v>6.5972689473684216</v>
      </c>
      <c r="H53" s="10">
        <v>7.8060245000000013</v>
      </c>
      <c r="I53" s="10">
        <v>2.8846315789473684</v>
      </c>
      <c r="J53" s="10">
        <v>4.8604500000000002</v>
      </c>
      <c r="K53" s="10">
        <v>0.74194105263157883</v>
      </c>
      <c r="L53" s="10">
        <v>1.7263649999999999</v>
      </c>
      <c r="M53" s="9">
        <f t="shared" si="0"/>
        <v>2000</v>
      </c>
      <c r="N53" s="21">
        <f t="shared" si="77"/>
        <v>14.14655315789474</v>
      </c>
      <c r="O53" s="21">
        <f t="shared" si="78"/>
        <v>127.37266184210523</v>
      </c>
      <c r="P53" s="44">
        <f t="shared" si="79"/>
        <v>4.017585263157895</v>
      </c>
      <c r="Q53" s="44">
        <f t="shared" si="80"/>
        <v>-1.9077232631578949</v>
      </c>
      <c r="R53" s="44">
        <f t="shared" si="81"/>
        <v>6.5972689473684216</v>
      </c>
      <c r="S53" s="44">
        <f t="shared" si="82"/>
        <v>1.2087555526315796</v>
      </c>
      <c r="T53" s="44">
        <f t="shared" si="83"/>
        <v>2.8846315789473684</v>
      </c>
      <c r="U53" s="44">
        <f t="shared" si="84"/>
        <v>1.9758184210526317</v>
      </c>
      <c r="V53" s="44">
        <f t="shared" si="85"/>
        <v>0.74194105263157883</v>
      </c>
      <c r="W53" s="44">
        <f t="shared" si="86"/>
        <v>0.98442394736842109</v>
      </c>
      <c r="X53" s="8"/>
      <c r="Y53" s="16">
        <f>'RHIII metrics NATURAL DATA (2)'!B6</f>
        <v>0.79948770400000002</v>
      </c>
      <c r="Z53" s="16">
        <f>'RHIII metrics NATURAL DATA (2)'!C6</f>
        <v>4.5297771698</v>
      </c>
      <c r="AA53" s="16">
        <f>'RHIII metrics NATURAL DATA (2)'!D6</f>
        <v>0.38313420999999998</v>
      </c>
      <c r="AB53" s="16">
        <f>'RHIII metrics NATURAL DATA (2)'!E6</f>
        <v>0.5180279794</v>
      </c>
      <c r="AC53" s="16">
        <f>'RHIII metrics NATURAL DATA (2)'!F6</f>
        <v>2.3513931370000001</v>
      </c>
      <c r="AD53" s="16">
        <f>'RHIII metrics NATURAL DATA (2)'!G6</f>
        <v>7.4433974315000002</v>
      </c>
      <c r="AE53" s="16">
        <f>'RHIII metrics NATURAL DATA (2)'!H6</f>
        <v>0.10450841499999999</v>
      </c>
      <c r="AF53" s="16">
        <f>'RHIII metrics NATURAL DATA (2)'!I6</f>
        <v>0.54968864570000009</v>
      </c>
      <c r="AG53" s="16">
        <f>'RHIII metrics NATURAL DATA (2)'!J6</f>
        <v>0.57496359100000005</v>
      </c>
      <c r="AH53" s="16">
        <f>'RHIII metrics NATURAL DATA (2)'!K6</f>
        <v>1.4198772494</v>
      </c>
      <c r="AI53" s="18">
        <f t="shared" si="12"/>
        <v>2.4559015520000003</v>
      </c>
      <c r="AJ53" s="41">
        <f t="shared" si="12"/>
        <v>7.9930860772000001</v>
      </c>
    </row>
    <row r="54" spans="1:36" x14ac:dyDescent="0.2">
      <c r="A54" s="28" t="s">
        <v>4</v>
      </c>
      <c r="B54" s="37">
        <v>2001</v>
      </c>
      <c r="C54" s="15">
        <v>17.999064782608691</v>
      </c>
      <c r="D54" s="15">
        <v>154.59921521739133</v>
      </c>
      <c r="E54" s="15">
        <v>2.8830617391304343</v>
      </c>
      <c r="F54" s="15">
        <v>2.1851160869565218</v>
      </c>
      <c r="G54" s="15">
        <v>4.6930760869565207</v>
      </c>
      <c r="H54" s="15">
        <v>7.8785847826086952</v>
      </c>
      <c r="I54" s="15">
        <v>2.1210434782608698</v>
      </c>
      <c r="J54" s="15">
        <v>3.5032173913043478</v>
      </c>
      <c r="K54" s="15">
        <v>0.7378017391304349</v>
      </c>
      <c r="L54" s="15">
        <v>1.2587765217391302</v>
      </c>
      <c r="M54" s="14">
        <f t="shared" si="0"/>
        <v>2001</v>
      </c>
      <c r="N54" s="11">
        <f t="shared" si="77"/>
        <v>17.999064782608691</v>
      </c>
      <c r="O54" s="11">
        <f t="shared" si="78"/>
        <v>136.60015043478265</v>
      </c>
      <c r="P54" s="25">
        <f t="shared" si="79"/>
        <v>2.8830617391304343</v>
      </c>
      <c r="Q54" s="25">
        <f t="shared" si="80"/>
        <v>-0.69794565217391247</v>
      </c>
      <c r="R54" s="25">
        <f t="shared" si="81"/>
        <v>4.6930760869565207</v>
      </c>
      <c r="S54" s="25">
        <f t="shared" si="82"/>
        <v>3.1855086956521745</v>
      </c>
      <c r="T54" s="25">
        <f t="shared" si="83"/>
        <v>2.1210434782608698</v>
      </c>
      <c r="U54" s="25">
        <f t="shared" si="84"/>
        <v>1.382173913043478</v>
      </c>
      <c r="V54" s="25">
        <f t="shared" si="85"/>
        <v>0.7378017391304349</v>
      </c>
      <c r="W54" s="25">
        <f t="shared" si="86"/>
        <v>0.52097478260869534</v>
      </c>
      <c r="Y54" s="16">
        <f t="shared" ref="Y54:AH54" si="90">Y53</f>
        <v>0.79948770400000002</v>
      </c>
      <c r="Z54" s="16">
        <f t="shared" si="90"/>
        <v>4.5297771698</v>
      </c>
      <c r="AA54" s="16">
        <f t="shared" si="90"/>
        <v>0.38313420999999998</v>
      </c>
      <c r="AB54" s="16">
        <f t="shared" si="90"/>
        <v>0.5180279794</v>
      </c>
      <c r="AC54" s="16">
        <f t="shared" si="90"/>
        <v>2.3513931370000001</v>
      </c>
      <c r="AD54" s="16">
        <f t="shared" si="90"/>
        <v>7.4433974315000002</v>
      </c>
      <c r="AE54" s="16">
        <f t="shared" si="90"/>
        <v>0.10450841499999999</v>
      </c>
      <c r="AF54" s="16">
        <f t="shared" si="90"/>
        <v>0.54968864570000009</v>
      </c>
      <c r="AG54" s="16">
        <f t="shared" si="90"/>
        <v>0.57496359100000005</v>
      </c>
      <c r="AH54" s="16">
        <f t="shared" si="90"/>
        <v>1.4198772494</v>
      </c>
      <c r="AI54" s="18">
        <f t="shared" si="12"/>
        <v>2.4559015520000003</v>
      </c>
      <c r="AJ54" s="41">
        <f t="shared" si="12"/>
        <v>7.9930860772000001</v>
      </c>
    </row>
    <row r="55" spans="1:36" x14ac:dyDescent="0.2">
      <c r="A55" s="28" t="s">
        <v>4</v>
      </c>
      <c r="B55" s="37">
        <v>2002</v>
      </c>
      <c r="C55" s="15">
        <v>13.199324545454546</v>
      </c>
      <c r="D55" s="15">
        <v>150.05927347826088</v>
      </c>
      <c r="E55" s="15">
        <v>2.9988545454545448</v>
      </c>
      <c r="F55" s="15">
        <v>2.6829204347826088</v>
      </c>
      <c r="G55" s="15">
        <v>4.6255059090909079</v>
      </c>
      <c r="H55" s="15">
        <v>10.22653086956522</v>
      </c>
      <c r="I55" s="15">
        <v>1.9693181818181815</v>
      </c>
      <c r="J55" s="15">
        <v>3.8449565217391308</v>
      </c>
      <c r="K55" s="15">
        <v>0.73509545454545444</v>
      </c>
      <c r="L55" s="15">
        <v>1.3324513043478263</v>
      </c>
      <c r="M55" s="14">
        <f t="shared" si="0"/>
        <v>2002</v>
      </c>
      <c r="N55" s="11">
        <f t="shared" si="77"/>
        <v>13.199324545454546</v>
      </c>
      <c r="O55" s="11">
        <f t="shared" si="78"/>
        <v>136.85994893280633</v>
      </c>
      <c r="P55" s="25">
        <f t="shared" si="79"/>
        <v>2.9988545454545448</v>
      </c>
      <c r="Q55" s="25">
        <f t="shared" si="80"/>
        <v>-0.315934110671936</v>
      </c>
      <c r="R55" s="25">
        <f t="shared" si="81"/>
        <v>4.6255059090909079</v>
      </c>
      <c r="S55" s="25">
        <f t="shared" si="82"/>
        <v>5.6010249604743123</v>
      </c>
      <c r="T55" s="25">
        <f t="shared" si="83"/>
        <v>1.9693181818181815</v>
      </c>
      <c r="U55" s="25">
        <f t="shared" si="84"/>
        <v>1.8756383399209493</v>
      </c>
      <c r="V55" s="25">
        <f t="shared" si="85"/>
        <v>0.73509545454545444</v>
      </c>
      <c r="W55" s="25">
        <f t="shared" si="86"/>
        <v>0.59735584980237189</v>
      </c>
      <c r="Y55" s="16">
        <f t="shared" ref="Y55:AH55" si="91">Y54</f>
        <v>0.79948770400000002</v>
      </c>
      <c r="Z55" s="16">
        <f t="shared" si="91"/>
        <v>4.5297771698</v>
      </c>
      <c r="AA55" s="16">
        <f t="shared" si="91"/>
        <v>0.38313420999999998</v>
      </c>
      <c r="AB55" s="16">
        <f t="shared" si="91"/>
        <v>0.5180279794</v>
      </c>
      <c r="AC55" s="16">
        <f t="shared" si="91"/>
        <v>2.3513931370000001</v>
      </c>
      <c r="AD55" s="16">
        <f t="shared" si="91"/>
        <v>7.4433974315000002</v>
      </c>
      <c r="AE55" s="16">
        <f t="shared" si="91"/>
        <v>0.10450841499999999</v>
      </c>
      <c r="AF55" s="16">
        <f t="shared" si="91"/>
        <v>0.54968864570000009</v>
      </c>
      <c r="AG55" s="16">
        <f t="shared" si="91"/>
        <v>0.57496359100000005</v>
      </c>
      <c r="AH55" s="16">
        <f t="shared" si="91"/>
        <v>1.4198772494</v>
      </c>
      <c r="AI55" s="18">
        <f t="shared" si="12"/>
        <v>2.4559015520000003</v>
      </c>
      <c r="AJ55" s="41">
        <f t="shared" si="12"/>
        <v>7.9930860772000001</v>
      </c>
    </row>
    <row r="56" spans="1:36" x14ac:dyDescent="0.2">
      <c r="A56" s="28" t="s">
        <v>4</v>
      </c>
      <c r="B56" s="37">
        <v>2003</v>
      </c>
      <c r="C56" s="15">
        <v>12.980956521739131</v>
      </c>
      <c r="D56" s="15">
        <v>171.05675608695654</v>
      </c>
      <c r="E56" s="15">
        <v>3.0857439130434785</v>
      </c>
      <c r="F56" s="15">
        <v>1.6116265217391301</v>
      </c>
      <c r="G56" s="15">
        <v>4.4461391304347817</v>
      </c>
      <c r="H56" s="15">
        <v>11.169697826086956</v>
      </c>
      <c r="I56" s="15">
        <v>1.666869565217391</v>
      </c>
      <c r="J56" s="15">
        <v>4.4498695652173916</v>
      </c>
      <c r="K56" s="15">
        <v>0.67583217391304362</v>
      </c>
      <c r="L56" s="15">
        <v>0.79110782608695651</v>
      </c>
      <c r="M56" s="14">
        <f t="shared" si="0"/>
        <v>2003</v>
      </c>
      <c r="N56" s="11">
        <f t="shared" si="77"/>
        <v>12.980956521739131</v>
      </c>
      <c r="O56" s="11">
        <f t="shared" si="78"/>
        <v>158.07579956521741</v>
      </c>
      <c r="P56" s="25">
        <f t="shared" si="79"/>
        <v>3.0857439130434785</v>
      </c>
      <c r="Q56" s="25">
        <f t="shared" si="80"/>
        <v>-1.4741173913043484</v>
      </c>
      <c r="R56" s="25">
        <f t="shared" si="81"/>
        <v>4.4461391304347817</v>
      </c>
      <c r="S56" s="25">
        <f t="shared" si="82"/>
        <v>6.7235586956521747</v>
      </c>
      <c r="T56" s="25">
        <f t="shared" si="83"/>
        <v>1.666869565217391</v>
      </c>
      <c r="U56" s="25">
        <f t="shared" si="84"/>
        <v>2.7830000000000004</v>
      </c>
      <c r="V56" s="25">
        <f t="shared" si="85"/>
        <v>0.67583217391304362</v>
      </c>
      <c r="W56" s="25">
        <f t="shared" si="86"/>
        <v>0.11527565217391289</v>
      </c>
      <c r="Y56" s="16">
        <f t="shared" ref="Y56:AH56" si="92">Y55</f>
        <v>0.79948770400000002</v>
      </c>
      <c r="Z56" s="16">
        <f t="shared" si="92"/>
        <v>4.5297771698</v>
      </c>
      <c r="AA56" s="16">
        <f t="shared" si="92"/>
        <v>0.38313420999999998</v>
      </c>
      <c r="AB56" s="16">
        <f t="shared" si="92"/>
        <v>0.5180279794</v>
      </c>
      <c r="AC56" s="16">
        <f t="shared" si="92"/>
        <v>2.3513931370000001</v>
      </c>
      <c r="AD56" s="16">
        <f t="shared" si="92"/>
        <v>7.4433974315000002</v>
      </c>
      <c r="AE56" s="16">
        <f t="shared" si="92"/>
        <v>0.10450841499999999</v>
      </c>
      <c r="AF56" s="16">
        <f t="shared" si="92"/>
        <v>0.54968864570000009</v>
      </c>
      <c r="AG56" s="16">
        <f t="shared" si="92"/>
        <v>0.57496359100000005</v>
      </c>
      <c r="AH56" s="16">
        <f t="shared" si="92"/>
        <v>1.4198772494</v>
      </c>
      <c r="AI56" s="18">
        <f t="shared" si="12"/>
        <v>2.4559015520000003</v>
      </c>
      <c r="AJ56" s="41">
        <f t="shared" si="12"/>
        <v>7.9930860772000001</v>
      </c>
    </row>
    <row r="57" spans="1:36" x14ac:dyDescent="0.2">
      <c r="A57" s="28" t="s">
        <v>4</v>
      </c>
      <c r="B57" s="37">
        <v>2004</v>
      </c>
      <c r="C57" s="15">
        <v>13.411545000000002</v>
      </c>
      <c r="D57" s="15">
        <v>169.3490252</v>
      </c>
      <c r="E57" s="15">
        <v>2.5299037499999999</v>
      </c>
      <c r="F57" s="15">
        <v>1.5753632000000002</v>
      </c>
      <c r="G57" s="15">
        <v>4.0153991666666675</v>
      </c>
      <c r="H57" s="15">
        <v>9.7011307999999996</v>
      </c>
      <c r="I57" s="15">
        <v>1.6232499999999999</v>
      </c>
      <c r="J57" s="15">
        <v>3.117</v>
      </c>
      <c r="K57" s="15">
        <v>0.77744000000000024</v>
      </c>
      <c r="L57" s="15">
        <v>1.0405032000000001</v>
      </c>
      <c r="M57" s="14">
        <f t="shared" si="0"/>
        <v>2004</v>
      </c>
      <c r="N57" s="11">
        <f t="shared" si="77"/>
        <v>13.411545000000002</v>
      </c>
      <c r="O57" s="11">
        <f t="shared" si="78"/>
        <v>155.93748020000001</v>
      </c>
      <c r="P57" s="25">
        <f t="shared" si="79"/>
        <v>2.5299037499999999</v>
      </c>
      <c r="Q57" s="25">
        <f t="shared" si="80"/>
        <v>-0.95454054999999971</v>
      </c>
      <c r="R57" s="25">
        <f t="shared" si="81"/>
        <v>4.0153991666666675</v>
      </c>
      <c r="S57" s="25">
        <f t="shared" si="82"/>
        <v>5.6857316333333321</v>
      </c>
      <c r="T57" s="25">
        <f t="shared" si="83"/>
        <v>1.6232499999999999</v>
      </c>
      <c r="U57" s="25">
        <f t="shared" si="84"/>
        <v>1.4937500000000001</v>
      </c>
      <c r="V57" s="25">
        <f t="shared" si="85"/>
        <v>0.77744000000000024</v>
      </c>
      <c r="W57" s="25">
        <f t="shared" si="86"/>
        <v>0.26306319999999983</v>
      </c>
      <c r="Y57" s="16">
        <f t="shared" ref="Y57:AH57" si="93">Y56</f>
        <v>0.79948770400000002</v>
      </c>
      <c r="Z57" s="16">
        <f t="shared" si="93"/>
        <v>4.5297771698</v>
      </c>
      <c r="AA57" s="16">
        <f t="shared" si="93"/>
        <v>0.38313420999999998</v>
      </c>
      <c r="AB57" s="16">
        <f t="shared" si="93"/>
        <v>0.5180279794</v>
      </c>
      <c r="AC57" s="16">
        <f t="shared" si="93"/>
        <v>2.3513931370000001</v>
      </c>
      <c r="AD57" s="16">
        <f t="shared" si="93"/>
        <v>7.4433974315000002</v>
      </c>
      <c r="AE57" s="16">
        <f t="shared" si="93"/>
        <v>0.10450841499999999</v>
      </c>
      <c r="AF57" s="16">
        <f t="shared" si="93"/>
        <v>0.54968864570000009</v>
      </c>
      <c r="AG57" s="16">
        <f t="shared" si="93"/>
        <v>0.57496359100000005</v>
      </c>
      <c r="AH57" s="16">
        <f t="shared" si="93"/>
        <v>1.4198772494</v>
      </c>
      <c r="AI57" s="18">
        <f t="shared" si="12"/>
        <v>2.4559015520000003</v>
      </c>
      <c r="AJ57" s="41">
        <f t="shared" si="12"/>
        <v>7.9930860772000001</v>
      </c>
    </row>
    <row r="58" spans="1:36" x14ac:dyDescent="0.2">
      <c r="A58" s="28" t="s">
        <v>4</v>
      </c>
      <c r="B58" s="37">
        <v>2005</v>
      </c>
      <c r="C58" s="15">
        <v>13.766229565217392</v>
      </c>
      <c r="D58" s="15">
        <v>190.98843124999996</v>
      </c>
      <c r="E58" s="15">
        <v>3.248207826086956</v>
      </c>
      <c r="F58" s="15">
        <v>1.6732120833333333</v>
      </c>
      <c r="G58" s="15">
        <v>3.5988865217391304</v>
      </c>
      <c r="H58" s="15">
        <v>8.2384275000000002</v>
      </c>
      <c r="I58" s="15">
        <v>1.8870869565217387</v>
      </c>
      <c r="J58" s="15">
        <v>3.9760416666666654</v>
      </c>
      <c r="K58" s="15">
        <v>0.86400434782608682</v>
      </c>
      <c r="L58" s="15">
        <v>1.80637</v>
      </c>
      <c r="M58" s="14">
        <f t="shared" si="0"/>
        <v>2005</v>
      </c>
      <c r="N58" s="11">
        <f t="shared" si="77"/>
        <v>13.766229565217392</v>
      </c>
      <c r="O58" s="11">
        <f t="shared" si="78"/>
        <v>177.22220168478256</v>
      </c>
      <c r="P58" s="25">
        <f t="shared" si="79"/>
        <v>3.248207826086956</v>
      </c>
      <c r="Q58" s="25">
        <f t="shared" si="80"/>
        <v>-1.5749957427536228</v>
      </c>
      <c r="R58" s="25">
        <f t="shared" si="81"/>
        <v>3.5988865217391304</v>
      </c>
      <c r="S58" s="25">
        <f t="shared" si="82"/>
        <v>4.6395409782608699</v>
      </c>
      <c r="T58" s="25">
        <f t="shared" si="83"/>
        <v>1.8870869565217387</v>
      </c>
      <c r="U58" s="25">
        <f t="shared" si="84"/>
        <v>2.0889547101449266</v>
      </c>
      <c r="V58" s="25">
        <f t="shared" si="85"/>
        <v>0.86400434782608682</v>
      </c>
      <c r="W58" s="25">
        <f t="shared" si="86"/>
        <v>0.94236565217391322</v>
      </c>
      <c r="Y58" s="16">
        <f t="shared" ref="Y58:AH58" si="94">Y57</f>
        <v>0.79948770400000002</v>
      </c>
      <c r="Z58" s="16">
        <f t="shared" si="94"/>
        <v>4.5297771698</v>
      </c>
      <c r="AA58" s="16">
        <f t="shared" si="94"/>
        <v>0.38313420999999998</v>
      </c>
      <c r="AB58" s="16">
        <f t="shared" si="94"/>
        <v>0.5180279794</v>
      </c>
      <c r="AC58" s="16">
        <f t="shared" si="94"/>
        <v>2.3513931370000001</v>
      </c>
      <c r="AD58" s="16">
        <f t="shared" si="94"/>
        <v>7.4433974315000002</v>
      </c>
      <c r="AE58" s="16">
        <f t="shared" si="94"/>
        <v>0.10450841499999999</v>
      </c>
      <c r="AF58" s="16">
        <f t="shared" si="94"/>
        <v>0.54968864570000009</v>
      </c>
      <c r="AG58" s="16">
        <f t="shared" si="94"/>
        <v>0.57496359100000005</v>
      </c>
      <c r="AH58" s="16">
        <f t="shared" si="94"/>
        <v>1.4198772494</v>
      </c>
      <c r="AI58" s="18">
        <f t="shared" si="12"/>
        <v>2.4559015520000003</v>
      </c>
      <c r="AJ58" s="41">
        <f t="shared" si="12"/>
        <v>7.9930860772000001</v>
      </c>
    </row>
    <row r="59" spans="1:36" x14ac:dyDescent="0.2">
      <c r="A59" s="28" t="s">
        <v>4</v>
      </c>
      <c r="B59" s="37">
        <v>2006</v>
      </c>
      <c r="C59" s="15">
        <v>12.023663043478257</v>
      </c>
      <c r="D59" s="15">
        <v>168.71306666666666</v>
      </c>
      <c r="E59" s="15">
        <v>1.6110660869565216</v>
      </c>
      <c r="F59" s="15">
        <v>1.7941179166666668</v>
      </c>
      <c r="G59" s="15">
        <v>2.9422839130434779</v>
      </c>
      <c r="H59" s="15">
        <v>8.82313041666667</v>
      </c>
      <c r="I59" s="15">
        <v>1.5955652173913046</v>
      </c>
      <c r="J59" s="15">
        <v>3.7961666666666667</v>
      </c>
      <c r="K59" s="15">
        <v>0.82401391304347826</v>
      </c>
      <c r="L59" s="15">
        <v>1.0890512499999998</v>
      </c>
      <c r="M59" s="14">
        <f t="shared" si="0"/>
        <v>2006</v>
      </c>
      <c r="N59" s="11">
        <f t="shared" si="77"/>
        <v>12.023663043478257</v>
      </c>
      <c r="O59" s="11">
        <f t="shared" si="78"/>
        <v>156.68940362318841</v>
      </c>
      <c r="P59" s="25">
        <f t="shared" si="79"/>
        <v>1.6110660869565216</v>
      </c>
      <c r="Q59" s="25">
        <f t="shared" si="80"/>
        <v>0.18305182971014511</v>
      </c>
      <c r="R59" s="25">
        <f t="shared" si="81"/>
        <v>2.9422839130434779</v>
      </c>
      <c r="S59" s="25">
        <f t="shared" si="82"/>
        <v>5.8808465036231921</v>
      </c>
      <c r="T59" s="25">
        <f t="shared" si="83"/>
        <v>1.5955652173913046</v>
      </c>
      <c r="U59" s="25">
        <f t="shared" si="84"/>
        <v>2.2006014492753621</v>
      </c>
      <c r="V59" s="25">
        <f t="shared" si="85"/>
        <v>0.82401391304347826</v>
      </c>
      <c r="W59" s="25">
        <f t="shared" si="86"/>
        <v>0.26503733695652154</v>
      </c>
      <c r="Y59" s="16">
        <f t="shared" ref="Y59:AH59" si="95">Y58</f>
        <v>0.79948770400000002</v>
      </c>
      <c r="Z59" s="16">
        <f t="shared" si="95"/>
        <v>4.5297771698</v>
      </c>
      <c r="AA59" s="16">
        <f t="shared" si="95"/>
        <v>0.38313420999999998</v>
      </c>
      <c r="AB59" s="16">
        <f t="shared" si="95"/>
        <v>0.5180279794</v>
      </c>
      <c r="AC59" s="16">
        <f t="shared" si="95"/>
        <v>2.3513931370000001</v>
      </c>
      <c r="AD59" s="16">
        <f t="shared" si="95"/>
        <v>7.4433974315000002</v>
      </c>
      <c r="AE59" s="16">
        <f t="shared" si="95"/>
        <v>0.10450841499999999</v>
      </c>
      <c r="AF59" s="16">
        <f t="shared" si="95"/>
        <v>0.54968864570000009</v>
      </c>
      <c r="AG59" s="16">
        <f t="shared" si="95"/>
        <v>0.57496359100000005</v>
      </c>
      <c r="AH59" s="16">
        <f t="shared" si="95"/>
        <v>1.4198772494</v>
      </c>
      <c r="AI59" s="18">
        <f t="shared" si="12"/>
        <v>2.4559015520000003</v>
      </c>
      <c r="AJ59" s="41">
        <f t="shared" si="12"/>
        <v>7.9930860772000001</v>
      </c>
    </row>
    <row r="60" spans="1:36" x14ac:dyDescent="0.2">
      <c r="A60" s="28" t="s">
        <v>4</v>
      </c>
      <c r="B60" s="37">
        <v>2007</v>
      </c>
      <c r="C60" s="15">
        <v>10.941812083333334</v>
      </c>
      <c r="D60" s="15">
        <v>151.82440640000002</v>
      </c>
      <c r="E60" s="15">
        <v>1.7498199999999999</v>
      </c>
      <c r="F60" s="15">
        <v>2.2808220000000001</v>
      </c>
      <c r="G60" s="15">
        <v>3.2277999999999998</v>
      </c>
      <c r="H60" s="15">
        <v>11.457513199999999</v>
      </c>
      <c r="I60" s="15">
        <v>1.4795</v>
      </c>
      <c r="J60" s="15">
        <v>3.5240000000000005</v>
      </c>
      <c r="K60" s="15">
        <v>0.83064583333333319</v>
      </c>
      <c r="L60" s="15">
        <v>1.9955351999999997</v>
      </c>
      <c r="M60" s="14">
        <f t="shared" si="0"/>
        <v>2007</v>
      </c>
      <c r="N60" s="11">
        <f t="shared" si="77"/>
        <v>10.941812083333334</v>
      </c>
      <c r="O60" s="11">
        <f t="shared" si="78"/>
        <v>140.88259431666668</v>
      </c>
      <c r="P60" s="25">
        <f t="shared" si="79"/>
        <v>1.7498199999999999</v>
      </c>
      <c r="Q60" s="25">
        <f t="shared" si="80"/>
        <v>0.5310020000000002</v>
      </c>
      <c r="R60" s="25">
        <f t="shared" si="81"/>
        <v>3.2277999999999998</v>
      </c>
      <c r="S60" s="25">
        <f t="shared" si="82"/>
        <v>8.2297131999999991</v>
      </c>
      <c r="T60" s="25">
        <f t="shared" si="83"/>
        <v>1.4795</v>
      </c>
      <c r="U60" s="25">
        <f t="shared" si="84"/>
        <v>2.0445000000000002</v>
      </c>
      <c r="V60" s="25">
        <f t="shared" si="85"/>
        <v>0.83064583333333319</v>
      </c>
      <c r="W60" s="25">
        <f t="shared" si="86"/>
        <v>1.1648893666666664</v>
      </c>
      <c r="Y60" s="16">
        <f t="shared" ref="Y60:AH60" si="96">Y59</f>
        <v>0.79948770400000002</v>
      </c>
      <c r="Z60" s="16">
        <f t="shared" si="96"/>
        <v>4.5297771698</v>
      </c>
      <c r="AA60" s="16">
        <f t="shared" si="96"/>
        <v>0.38313420999999998</v>
      </c>
      <c r="AB60" s="16">
        <f t="shared" si="96"/>
        <v>0.5180279794</v>
      </c>
      <c r="AC60" s="16">
        <f t="shared" si="96"/>
        <v>2.3513931370000001</v>
      </c>
      <c r="AD60" s="16">
        <f t="shared" si="96"/>
        <v>7.4433974315000002</v>
      </c>
      <c r="AE60" s="16">
        <f t="shared" si="96"/>
        <v>0.10450841499999999</v>
      </c>
      <c r="AF60" s="16">
        <f t="shared" si="96"/>
        <v>0.54968864570000009</v>
      </c>
      <c r="AG60" s="16">
        <f t="shared" si="96"/>
        <v>0.57496359100000005</v>
      </c>
      <c r="AH60" s="16">
        <f t="shared" si="96"/>
        <v>1.4198772494</v>
      </c>
      <c r="AI60" s="18">
        <f t="shared" si="12"/>
        <v>2.4559015520000003</v>
      </c>
      <c r="AJ60" s="41">
        <f t="shared" si="12"/>
        <v>7.9930860772000001</v>
      </c>
    </row>
    <row r="61" spans="1:36" x14ac:dyDescent="0.2">
      <c r="A61" s="28" t="s">
        <v>4</v>
      </c>
      <c r="B61" s="37">
        <v>2008</v>
      </c>
      <c r="C61" s="15">
        <v>9.7195608333333325</v>
      </c>
      <c r="D61" s="15">
        <v>94.418928000000008</v>
      </c>
      <c r="E61" s="15">
        <v>2.0431529166666667</v>
      </c>
      <c r="F61" s="15">
        <v>2.8866672000000007</v>
      </c>
      <c r="G61" s="15">
        <v>2.3643695833333331</v>
      </c>
      <c r="H61" s="15">
        <v>8.3018560000000008</v>
      </c>
      <c r="I61" s="15">
        <v>1.0493333333333335</v>
      </c>
      <c r="J61" s="15">
        <v>2.6323999999999996</v>
      </c>
      <c r="K61" s="15">
        <v>0.79621708333333341</v>
      </c>
      <c r="L61" s="15">
        <v>1.8718848000000003</v>
      </c>
      <c r="M61" s="14">
        <f t="shared" si="0"/>
        <v>2008</v>
      </c>
      <c r="N61" s="11">
        <f t="shared" si="77"/>
        <v>9.7195608333333325</v>
      </c>
      <c r="O61" s="11">
        <f t="shared" si="78"/>
        <v>84.699367166666676</v>
      </c>
      <c r="P61" s="25">
        <f t="shared" si="79"/>
        <v>2.0431529166666667</v>
      </c>
      <c r="Q61" s="25">
        <f t="shared" si="80"/>
        <v>0.843514283333334</v>
      </c>
      <c r="R61" s="25">
        <f t="shared" si="81"/>
        <v>2.3643695833333331</v>
      </c>
      <c r="S61" s="25">
        <f t="shared" si="82"/>
        <v>5.9374864166666672</v>
      </c>
      <c r="T61" s="25">
        <f t="shared" si="83"/>
        <v>1.0493333333333335</v>
      </c>
      <c r="U61" s="25">
        <f t="shared" si="84"/>
        <v>1.5830666666666662</v>
      </c>
      <c r="V61" s="25">
        <f t="shared" si="85"/>
        <v>0.79621708333333341</v>
      </c>
      <c r="W61" s="25">
        <f t="shared" si="86"/>
        <v>1.0756677166666671</v>
      </c>
      <c r="Y61" s="16">
        <f t="shared" ref="Y61:AH61" si="97">Y60</f>
        <v>0.79948770400000002</v>
      </c>
      <c r="Z61" s="16">
        <f t="shared" si="97"/>
        <v>4.5297771698</v>
      </c>
      <c r="AA61" s="16">
        <f t="shared" si="97"/>
        <v>0.38313420999999998</v>
      </c>
      <c r="AB61" s="16">
        <f t="shared" si="97"/>
        <v>0.5180279794</v>
      </c>
      <c r="AC61" s="16">
        <f t="shared" si="97"/>
        <v>2.3513931370000001</v>
      </c>
      <c r="AD61" s="16">
        <f t="shared" si="97"/>
        <v>7.4433974315000002</v>
      </c>
      <c r="AE61" s="16">
        <f t="shared" si="97"/>
        <v>0.10450841499999999</v>
      </c>
      <c r="AF61" s="16">
        <f t="shared" si="97"/>
        <v>0.54968864570000009</v>
      </c>
      <c r="AG61" s="16">
        <f t="shared" si="97"/>
        <v>0.57496359100000005</v>
      </c>
      <c r="AH61" s="16">
        <f t="shared" si="97"/>
        <v>1.4198772494</v>
      </c>
      <c r="AI61" s="18">
        <f t="shared" si="12"/>
        <v>2.4559015520000003</v>
      </c>
      <c r="AJ61" s="41">
        <f t="shared" si="12"/>
        <v>7.9930860772000001</v>
      </c>
    </row>
    <row r="62" spans="1:36" x14ac:dyDescent="0.2">
      <c r="A62" s="28" t="s">
        <v>4</v>
      </c>
      <c r="B62" s="37">
        <v>2009</v>
      </c>
      <c r="C62" s="15">
        <v>8.3080737500000019</v>
      </c>
      <c r="D62" s="15">
        <v>68.921830000000014</v>
      </c>
      <c r="E62" s="15">
        <v>1.5506937500000006</v>
      </c>
      <c r="F62" s="15">
        <v>1.3985837499999996</v>
      </c>
      <c r="G62" s="15">
        <v>2.4941095833333331</v>
      </c>
      <c r="H62" s="15">
        <v>6.3392004166666647</v>
      </c>
      <c r="I62" s="15">
        <v>1.0434166666666667</v>
      </c>
      <c r="J62" s="15">
        <v>2.207708333333334</v>
      </c>
      <c r="K62" s="15">
        <v>0.72854749999999979</v>
      </c>
      <c r="L62" s="15">
        <v>1.5236550000000004</v>
      </c>
      <c r="M62" s="14">
        <f t="shared" si="0"/>
        <v>2009</v>
      </c>
      <c r="N62" s="11">
        <f t="shared" si="77"/>
        <v>8.3080737500000019</v>
      </c>
      <c r="O62" s="11">
        <f t="shared" si="78"/>
        <v>60.613756250000009</v>
      </c>
      <c r="P62" s="25">
        <f t="shared" si="79"/>
        <v>1.5506937500000006</v>
      </c>
      <c r="Q62" s="25">
        <f t="shared" si="80"/>
        <v>-0.15211000000000108</v>
      </c>
      <c r="R62" s="25">
        <f t="shared" si="81"/>
        <v>2.4941095833333331</v>
      </c>
      <c r="S62" s="25">
        <f t="shared" si="82"/>
        <v>3.8450908333333316</v>
      </c>
      <c r="T62" s="25">
        <f t="shared" si="83"/>
        <v>1.0434166666666667</v>
      </c>
      <c r="U62" s="25">
        <f t="shared" si="84"/>
        <v>1.1642916666666674</v>
      </c>
      <c r="V62" s="25">
        <f t="shared" si="85"/>
        <v>0.72854749999999979</v>
      </c>
      <c r="W62" s="25">
        <f t="shared" si="86"/>
        <v>0.79510750000000063</v>
      </c>
      <c r="Y62" s="16">
        <f t="shared" ref="Y62:AH62" si="98">Y61</f>
        <v>0.79948770400000002</v>
      </c>
      <c r="Z62" s="16">
        <f t="shared" si="98"/>
        <v>4.5297771698</v>
      </c>
      <c r="AA62" s="16">
        <f t="shared" si="98"/>
        <v>0.38313420999999998</v>
      </c>
      <c r="AB62" s="16">
        <f t="shared" si="98"/>
        <v>0.5180279794</v>
      </c>
      <c r="AC62" s="16">
        <f t="shared" si="98"/>
        <v>2.3513931370000001</v>
      </c>
      <c r="AD62" s="16">
        <f t="shared" si="98"/>
        <v>7.4433974315000002</v>
      </c>
      <c r="AE62" s="16">
        <f t="shared" si="98"/>
        <v>0.10450841499999999</v>
      </c>
      <c r="AF62" s="16">
        <f t="shared" si="98"/>
        <v>0.54968864570000009</v>
      </c>
      <c r="AG62" s="16">
        <f t="shared" si="98"/>
        <v>0.57496359100000005</v>
      </c>
      <c r="AH62" s="16">
        <f t="shared" si="98"/>
        <v>1.4198772494</v>
      </c>
      <c r="AI62" s="18">
        <f t="shared" si="12"/>
        <v>2.4559015520000003</v>
      </c>
      <c r="AJ62" s="41">
        <f t="shared" si="12"/>
        <v>7.9930860772000001</v>
      </c>
    </row>
    <row r="63" spans="1:36" x14ac:dyDescent="0.2">
      <c r="A63" s="28" t="s">
        <v>4</v>
      </c>
      <c r="B63" s="37">
        <v>2010</v>
      </c>
      <c r="C63" s="15">
        <v>10.001564347826088</v>
      </c>
      <c r="D63" s="15">
        <v>77.842231666666663</v>
      </c>
      <c r="E63" s="15">
        <v>2.1692204347826087</v>
      </c>
      <c r="F63" s="15">
        <v>2.2409041666666671</v>
      </c>
      <c r="G63" s="15">
        <v>3.4042791304347837</v>
      </c>
      <c r="H63" s="15">
        <v>8.1698920833333339</v>
      </c>
      <c r="I63" s="15">
        <v>1.3170869565217389</v>
      </c>
      <c r="J63" s="15">
        <v>2.4250000000000003</v>
      </c>
      <c r="K63" s="15">
        <v>0.79439478260869567</v>
      </c>
      <c r="L63" s="15">
        <v>1.3043549999999999</v>
      </c>
      <c r="M63" s="14">
        <f t="shared" si="0"/>
        <v>2010</v>
      </c>
      <c r="N63" s="11">
        <f t="shared" si="77"/>
        <v>10.001564347826088</v>
      </c>
      <c r="O63" s="11">
        <f t="shared" si="78"/>
        <v>67.840667318840573</v>
      </c>
      <c r="P63" s="25">
        <f t="shared" si="79"/>
        <v>2.1692204347826087</v>
      </c>
      <c r="Q63" s="25">
        <f t="shared" si="80"/>
        <v>7.168373188405841E-2</v>
      </c>
      <c r="R63" s="25">
        <f t="shared" si="81"/>
        <v>3.4042791304347837</v>
      </c>
      <c r="S63" s="25">
        <f t="shared" si="82"/>
        <v>4.7656129528985502</v>
      </c>
      <c r="T63" s="25">
        <f t="shared" si="83"/>
        <v>1.3170869565217389</v>
      </c>
      <c r="U63" s="25">
        <f t="shared" si="84"/>
        <v>1.1079130434782614</v>
      </c>
      <c r="V63" s="25">
        <f t="shared" si="85"/>
        <v>0.79439478260869567</v>
      </c>
      <c r="W63" s="25">
        <f t="shared" si="86"/>
        <v>0.50996021739130426</v>
      </c>
      <c r="Y63" s="16">
        <f t="shared" ref="Y63:AH63" si="99">Y62</f>
        <v>0.79948770400000002</v>
      </c>
      <c r="Z63" s="16">
        <f t="shared" si="99"/>
        <v>4.5297771698</v>
      </c>
      <c r="AA63" s="16">
        <f t="shared" si="99"/>
        <v>0.38313420999999998</v>
      </c>
      <c r="AB63" s="16">
        <f t="shared" si="99"/>
        <v>0.5180279794</v>
      </c>
      <c r="AC63" s="16">
        <f t="shared" si="99"/>
        <v>2.3513931370000001</v>
      </c>
      <c r="AD63" s="16">
        <f t="shared" si="99"/>
        <v>7.4433974315000002</v>
      </c>
      <c r="AE63" s="16">
        <f t="shared" si="99"/>
        <v>0.10450841499999999</v>
      </c>
      <c r="AF63" s="16">
        <f t="shared" si="99"/>
        <v>0.54968864570000009</v>
      </c>
      <c r="AG63" s="16">
        <f t="shared" si="99"/>
        <v>0.57496359100000005</v>
      </c>
      <c r="AH63" s="16">
        <f t="shared" si="99"/>
        <v>1.4198772494</v>
      </c>
      <c r="AI63" s="18">
        <f t="shared" si="12"/>
        <v>2.4559015520000003</v>
      </c>
      <c r="AJ63" s="41">
        <f t="shared" si="12"/>
        <v>7.9930860772000001</v>
      </c>
    </row>
    <row r="64" spans="1:36" x14ac:dyDescent="0.2">
      <c r="A64" s="28" t="s">
        <v>4</v>
      </c>
      <c r="B64" s="37">
        <v>2011</v>
      </c>
      <c r="C64" s="15">
        <v>7.777418260869565</v>
      </c>
      <c r="D64" s="15">
        <v>88.649285833333309</v>
      </c>
      <c r="E64" s="15">
        <v>1.5901313043478258</v>
      </c>
      <c r="F64" s="15">
        <v>3.1409816666666672</v>
      </c>
      <c r="G64" s="15">
        <v>2.8768952173913043</v>
      </c>
      <c r="H64" s="15">
        <v>8.2431762499999994</v>
      </c>
      <c r="I64" s="15">
        <v>1.0764347826086953</v>
      </c>
      <c r="J64" s="15">
        <v>2.8790416666666663</v>
      </c>
      <c r="K64" s="15">
        <v>0.85102173913043455</v>
      </c>
      <c r="L64" s="15">
        <v>1.7492929166666669</v>
      </c>
      <c r="M64" s="14">
        <f t="shared" si="0"/>
        <v>2011</v>
      </c>
      <c r="N64" s="11">
        <f t="shared" si="77"/>
        <v>7.777418260869565</v>
      </c>
      <c r="O64" s="11">
        <f t="shared" si="78"/>
        <v>80.871867572463742</v>
      </c>
      <c r="P64" s="25">
        <f t="shared" si="79"/>
        <v>1.5901313043478258</v>
      </c>
      <c r="Q64" s="25">
        <f t="shared" si="80"/>
        <v>1.5508503623188414</v>
      </c>
      <c r="R64" s="25">
        <f t="shared" si="81"/>
        <v>2.8768952173913043</v>
      </c>
      <c r="S64" s="25">
        <f t="shared" si="82"/>
        <v>5.3662810326086952</v>
      </c>
      <c r="T64" s="25">
        <f t="shared" si="83"/>
        <v>1.0764347826086953</v>
      </c>
      <c r="U64" s="25">
        <f t="shared" si="84"/>
        <v>1.802606884057971</v>
      </c>
      <c r="V64" s="25">
        <f t="shared" si="85"/>
        <v>0.85102173913043455</v>
      </c>
      <c r="W64" s="25">
        <f t="shared" si="86"/>
        <v>0.89827117753623231</v>
      </c>
      <c r="Y64" s="16">
        <f t="shared" ref="Y64:AH64" si="100">Y63</f>
        <v>0.79948770400000002</v>
      </c>
      <c r="Z64" s="16">
        <f t="shared" si="100"/>
        <v>4.5297771698</v>
      </c>
      <c r="AA64" s="16">
        <f t="shared" si="100"/>
        <v>0.38313420999999998</v>
      </c>
      <c r="AB64" s="16">
        <f t="shared" si="100"/>
        <v>0.5180279794</v>
      </c>
      <c r="AC64" s="16">
        <f t="shared" si="100"/>
        <v>2.3513931370000001</v>
      </c>
      <c r="AD64" s="16">
        <f t="shared" si="100"/>
        <v>7.4433974315000002</v>
      </c>
      <c r="AE64" s="16">
        <f t="shared" si="100"/>
        <v>0.10450841499999999</v>
      </c>
      <c r="AF64" s="16">
        <f t="shared" si="100"/>
        <v>0.54968864570000009</v>
      </c>
      <c r="AG64" s="16">
        <f t="shared" si="100"/>
        <v>0.57496359100000005</v>
      </c>
      <c r="AH64" s="16">
        <f t="shared" si="100"/>
        <v>1.4198772494</v>
      </c>
      <c r="AI64" s="18">
        <f t="shared" si="12"/>
        <v>2.4559015520000003</v>
      </c>
      <c r="AJ64" s="41">
        <f t="shared" si="12"/>
        <v>7.9930860772000001</v>
      </c>
    </row>
    <row r="65" spans="1:36" x14ac:dyDescent="0.2">
      <c r="A65" s="28" t="s">
        <v>4</v>
      </c>
      <c r="B65" s="37">
        <v>2012</v>
      </c>
      <c r="C65" s="15">
        <v>9.3726773913043466</v>
      </c>
      <c r="D65" s="15">
        <v>57.924070833333339</v>
      </c>
      <c r="E65" s="15">
        <v>1.9137130434782612</v>
      </c>
      <c r="F65" s="15">
        <v>2.57579</v>
      </c>
      <c r="G65" s="15">
        <v>2.7926678260869564</v>
      </c>
      <c r="H65" s="15">
        <v>7.0945062499999993</v>
      </c>
      <c r="I65" s="15">
        <v>1.225086956521739</v>
      </c>
      <c r="J65" s="15">
        <v>2.3102500000000004</v>
      </c>
      <c r="K65" s="15">
        <v>0.96764869565217393</v>
      </c>
      <c r="L65" s="15">
        <v>1.9000575000000002</v>
      </c>
      <c r="M65" s="14">
        <f t="shared" si="0"/>
        <v>2012</v>
      </c>
      <c r="N65" s="11">
        <f t="shared" si="77"/>
        <v>9.3726773913043466</v>
      </c>
      <c r="O65" s="11">
        <f t="shared" si="78"/>
        <v>48.551393442028996</v>
      </c>
      <c r="P65" s="25">
        <f t="shared" si="79"/>
        <v>1.9137130434782612</v>
      </c>
      <c r="Q65" s="25">
        <f t="shared" si="80"/>
        <v>0.66207695652173881</v>
      </c>
      <c r="R65" s="25">
        <f t="shared" si="81"/>
        <v>2.7926678260869564</v>
      </c>
      <c r="S65" s="25">
        <f t="shared" si="82"/>
        <v>4.3018384239130434</v>
      </c>
      <c r="T65" s="25">
        <f t="shared" si="83"/>
        <v>1.225086956521739</v>
      </c>
      <c r="U65" s="25">
        <f t="shared" si="84"/>
        <v>1.0851630434782613</v>
      </c>
      <c r="V65" s="25">
        <f t="shared" si="85"/>
        <v>0.96764869565217393</v>
      </c>
      <c r="W65" s="25">
        <f t="shared" si="86"/>
        <v>0.93240880434782625</v>
      </c>
      <c r="Y65" s="16">
        <f t="shared" ref="Y65:AH65" si="101">Y64</f>
        <v>0.79948770400000002</v>
      </c>
      <c r="Z65" s="16">
        <f t="shared" si="101"/>
        <v>4.5297771698</v>
      </c>
      <c r="AA65" s="16">
        <f t="shared" si="101"/>
        <v>0.38313420999999998</v>
      </c>
      <c r="AB65" s="16">
        <f t="shared" si="101"/>
        <v>0.5180279794</v>
      </c>
      <c r="AC65" s="16">
        <f t="shared" si="101"/>
        <v>2.3513931370000001</v>
      </c>
      <c r="AD65" s="16">
        <f t="shared" si="101"/>
        <v>7.4433974315000002</v>
      </c>
      <c r="AE65" s="16">
        <f t="shared" si="101"/>
        <v>0.10450841499999999</v>
      </c>
      <c r="AF65" s="16">
        <f t="shared" si="101"/>
        <v>0.54968864570000009</v>
      </c>
      <c r="AG65" s="16">
        <f t="shared" si="101"/>
        <v>0.57496359100000005</v>
      </c>
      <c r="AH65" s="16">
        <f t="shared" si="101"/>
        <v>1.4198772494</v>
      </c>
      <c r="AI65" s="18">
        <f t="shared" si="12"/>
        <v>2.4559015520000003</v>
      </c>
      <c r="AJ65" s="41">
        <f t="shared" si="12"/>
        <v>7.9930860772000001</v>
      </c>
    </row>
    <row r="66" spans="1:36" x14ac:dyDescent="0.2">
      <c r="A66" s="28" t="s">
        <v>4</v>
      </c>
      <c r="B66" s="37">
        <v>2013</v>
      </c>
      <c r="C66" s="15">
        <v>8.0717682608695664</v>
      </c>
      <c r="D66" s="15">
        <v>44.640872500000008</v>
      </c>
      <c r="E66" s="15">
        <v>1.5873695652173914</v>
      </c>
      <c r="F66" s="15">
        <v>5.517220833333333</v>
      </c>
      <c r="G66" s="15">
        <v>2.2203539130434784</v>
      </c>
      <c r="H66" s="15">
        <v>5.6007020833333341</v>
      </c>
      <c r="I66" s="15">
        <v>0.93673913043478241</v>
      </c>
      <c r="J66" s="15">
        <v>2.1221666666666668</v>
      </c>
      <c r="K66" s="15">
        <v>0.75607304347826099</v>
      </c>
      <c r="L66" s="15">
        <v>1.26806</v>
      </c>
      <c r="M66" s="14">
        <f t="shared" si="0"/>
        <v>2013</v>
      </c>
      <c r="N66" s="11">
        <f t="shared" si="77"/>
        <v>8.0717682608695664</v>
      </c>
      <c r="O66" s="11">
        <f t="shared" si="78"/>
        <v>36.569104239130439</v>
      </c>
      <c r="P66" s="25">
        <f t="shared" si="79"/>
        <v>1.5873695652173914</v>
      </c>
      <c r="Q66" s="25">
        <f t="shared" si="80"/>
        <v>3.9298512681159417</v>
      </c>
      <c r="R66" s="25">
        <f t="shared" si="81"/>
        <v>2.2203539130434784</v>
      </c>
      <c r="S66" s="25">
        <f t="shared" si="82"/>
        <v>3.3803481702898557</v>
      </c>
      <c r="T66" s="25">
        <f t="shared" si="83"/>
        <v>0.93673913043478241</v>
      </c>
      <c r="U66" s="25">
        <f t="shared" si="84"/>
        <v>1.1854275362318845</v>
      </c>
      <c r="V66" s="25">
        <f t="shared" si="85"/>
        <v>0.75607304347826099</v>
      </c>
      <c r="W66" s="25">
        <f t="shared" si="86"/>
        <v>0.51198695652173898</v>
      </c>
      <c r="Y66" s="16">
        <f t="shared" ref="Y66:AH66" si="102">Y65</f>
        <v>0.79948770400000002</v>
      </c>
      <c r="Z66" s="16">
        <f t="shared" si="102"/>
        <v>4.5297771698</v>
      </c>
      <c r="AA66" s="16">
        <f t="shared" si="102"/>
        <v>0.38313420999999998</v>
      </c>
      <c r="AB66" s="16">
        <f t="shared" si="102"/>
        <v>0.5180279794</v>
      </c>
      <c r="AC66" s="16">
        <f t="shared" si="102"/>
        <v>2.3513931370000001</v>
      </c>
      <c r="AD66" s="16">
        <f t="shared" si="102"/>
        <v>7.4433974315000002</v>
      </c>
      <c r="AE66" s="16">
        <f t="shared" si="102"/>
        <v>0.10450841499999999</v>
      </c>
      <c r="AF66" s="16">
        <f t="shared" si="102"/>
        <v>0.54968864570000009</v>
      </c>
      <c r="AG66" s="16">
        <f t="shared" si="102"/>
        <v>0.57496359100000005</v>
      </c>
      <c r="AH66" s="16">
        <f t="shared" si="102"/>
        <v>1.4198772494</v>
      </c>
      <c r="AI66" s="18">
        <f t="shared" si="12"/>
        <v>2.4559015520000003</v>
      </c>
      <c r="AJ66" s="41">
        <f t="shared" si="12"/>
        <v>7.9930860772000001</v>
      </c>
    </row>
    <row r="67" spans="1:36" x14ac:dyDescent="0.2">
      <c r="A67" s="28" t="s">
        <v>4</v>
      </c>
      <c r="B67" s="37">
        <v>2014</v>
      </c>
      <c r="C67" s="15">
        <v>7.493131739130436</v>
      </c>
      <c r="D67" s="15">
        <v>45.469249999999995</v>
      </c>
      <c r="E67" s="15">
        <v>1.8611239130434782</v>
      </c>
      <c r="F67" s="15">
        <v>7.2938737500000004</v>
      </c>
      <c r="G67" s="15">
        <v>2.3603069565217396</v>
      </c>
      <c r="H67" s="15">
        <v>5.3740966666666665</v>
      </c>
      <c r="I67" s="15">
        <v>0.97000000000000008</v>
      </c>
      <c r="J67" s="15">
        <v>2.1243749999999997</v>
      </c>
      <c r="K67" s="15">
        <v>0.86530695652173895</v>
      </c>
      <c r="L67" s="15">
        <v>1.4914824999999998</v>
      </c>
      <c r="M67" s="14">
        <f t="shared" si="0"/>
        <v>2014</v>
      </c>
      <c r="N67" s="11">
        <f t="shared" si="77"/>
        <v>7.493131739130436</v>
      </c>
      <c r="O67" s="11">
        <f t="shared" si="78"/>
        <v>37.976118260869562</v>
      </c>
      <c r="P67" s="25">
        <f t="shared" si="79"/>
        <v>1.8611239130434782</v>
      </c>
      <c r="Q67" s="25">
        <f t="shared" si="80"/>
        <v>5.4327498369565221</v>
      </c>
      <c r="R67" s="25">
        <f t="shared" si="81"/>
        <v>2.3603069565217396</v>
      </c>
      <c r="S67" s="25">
        <f t="shared" si="82"/>
        <v>3.0137897101449269</v>
      </c>
      <c r="T67" s="25">
        <f t="shared" si="83"/>
        <v>0.97000000000000008</v>
      </c>
      <c r="U67" s="25">
        <f t="shared" si="84"/>
        <v>1.1543749999999995</v>
      </c>
      <c r="V67" s="25">
        <f t="shared" si="85"/>
        <v>0.86530695652173895</v>
      </c>
      <c r="W67" s="25">
        <f t="shared" si="86"/>
        <v>0.62617554347826088</v>
      </c>
      <c r="Y67" s="16">
        <f t="shared" ref="Y67:AH67" si="103">Y66</f>
        <v>0.79948770400000002</v>
      </c>
      <c r="Z67" s="16">
        <f t="shared" si="103"/>
        <v>4.5297771698</v>
      </c>
      <c r="AA67" s="16">
        <f t="shared" si="103"/>
        <v>0.38313420999999998</v>
      </c>
      <c r="AB67" s="16">
        <f t="shared" si="103"/>
        <v>0.5180279794</v>
      </c>
      <c r="AC67" s="16">
        <f t="shared" si="103"/>
        <v>2.3513931370000001</v>
      </c>
      <c r="AD67" s="16">
        <f t="shared" si="103"/>
        <v>7.4433974315000002</v>
      </c>
      <c r="AE67" s="16">
        <f t="shared" si="103"/>
        <v>0.10450841499999999</v>
      </c>
      <c r="AF67" s="16">
        <f t="shared" si="103"/>
        <v>0.54968864570000009</v>
      </c>
      <c r="AG67" s="16">
        <f t="shared" si="103"/>
        <v>0.57496359100000005</v>
      </c>
      <c r="AH67" s="16">
        <f t="shared" si="103"/>
        <v>1.4198772494</v>
      </c>
      <c r="AI67" s="18">
        <f t="shared" si="12"/>
        <v>2.4559015520000003</v>
      </c>
      <c r="AJ67" s="41">
        <f t="shared" si="12"/>
        <v>7.9930860772000001</v>
      </c>
    </row>
    <row r="68" spans="1:36" x14ac:dyDescent="0.2">
      <c r="A68" s="28" t="s">
        <v>4</v>
      </c>
      <c r="B68" s="37">
        <v>2015</v>
      </c>
      <c r="C68" s="15">
        <v>4.1303904347826093</v>
      </c>
      <c r="D68" s="15">
        <v>41.818208749999997</v>
      </c>
      <c r="E68" s="15">
        <v>0.81868956521739134</v>
      </c>
      <c r="F68" s="15">
        <v>4.7027270833333326</v>
      </c>
      <c r="G68" s="15">
        <v>1.8949099999999999</v>
      </c>
      <c r="H68" s="15">
        <v>7.0138841666666671</v>
      </c>
      <c r="I68" s="15">
        <v>0.5657695652173913</v>
      </c>
      <c r="J68" s="15">
        <v>2.1831958333333334</v>
      </c>
      <c r="K68" s="15">
        <v>0.77540130434782617</v>
      </c>
      <c r="L68" s="15">
        <v>1.8248033333333329</v>
      </c>
      <c r="M68" s="14">
        <f t="shared" si="0"/>
        <v>2015</v>
      </c>
      <c r="N68" s="11">
        <f t="shared" si="77"/>
        <v>4.1303904347826093</v>
      </c>
      <c r="O68" s="11">
        <f t="shared" si="78"/>
        <v>37.687818315217385</v>
      </c>
      <c r="P68" s="25">
        <f t="shared" si="79"/>
        <v>0.81868956521739134</v>
      </c>
      <c r="Q68" s="25">
        <f t="shared" si="80"/>
        <v>3.8840375181159414</v>
      </c>
      <c r="R68" s="25">
        <f t="shared" si="81"/>
        <v>1.8949099999999999</v>
      </c>
      <c r="S68" s="25">
        <f t="shared" si="82"/>
        <v>5.1189741666666677</v>
      </c>
      <c r="T68" s="25">
        <f t="shared" si="83"/>
        <v>0.5657695652173913</v>
      </c>
      <c r="U68" s="25">
        <f t="shared" si="84"/>
        <v>1.6174262681159421</v>
      </c>
      <c r="V68" s="25">
        <f t="shared" si="85"/>
        <v>0.77540130434782617</v>
      </c>
      <c r="W68" s="25">
        <f t="shared" si="86"/>
        <v>1.0494020289855066</v>
      </c>
      <c r="Y68" s="16">
        <f t="shared" ref="Y68:AH68" si="104">Y67</f>
        <v>0.79948770400000002</v>
      </c>
      <c r="Z68" s="16">
        <f t="shared" si="104"/>
        <v>4.5297771698</v>
      </c>
      <c r="AA68" s="16">
        <f t="shared" si="104"/>
        <v>0.38313420999999998</v>
      </c>
      <c r="AB68" s="16">
        <f t="shared" si="104"/>
        <v>0.5180279794</v>
      </c>
      <c r="AC68" s="16">
        <f t="shared" si="104"/>
        <v>2.3513931370000001</v>
      </c>
      <c r="AD68" s="16">
        <f t="shared" si="104"/>
        <v>7.4433974315000002</v>
      </c>
      <c r="AE68" s="16">
        <f t="shared" si="104"/>
        <v>0.10450841499999999</v>
      </c>
      <c r="AF68" s="16">
        <f t="shared" si="104"/>
        <v>0.54968864570000009</v>
      </c>
      <c r="AG68" s="16">
        <f t="shared" si="104"/>
        <v>0.57496359100000005</v>
      </c>
      <c r="AH68" s="16">
        <f t="shared" si="104"/>
        <v>1.4198772494</v>
      </c>
      <c r="AI68" s="18">
        <f t="shared" si="12"/>
        <v>2.4559015520000003</v>
      </c>
      <c r="AJ68" s="41">
        <f t="shared" si="12"/>
        <v>7.9930860772000001</v>
      </c>
    </row>
    <row r="69" spans="1:36" x14ac:dyDescent="0.2">
      <c r="A69" s="29" t="s">
        <v>4</v>
      </c>
      <c r="B69" s="37">
        <v>2016</v>
      </c>
      <c r="C69" s="15">
        <v>5.5702983333333336</v>
      </c>
      <c r="D69" s="15">
        <v>30.130916666666668</v>
      </c>
      <c r="E69" s="15">
        <v>1.3965408333333331</v>
      </c>
      <c r="F69" s="15">
        <v>6.3747195833333334</v>
      </c>
      <c r="G69" s="15">
        <v>2.0647495833333331</v>
      </c>
      <c r="H69" s="15">
        <v>5.2022991666666671</v>
      </c>
      <c r="I69" s="15">
        <v>0.66520000000000001</v>
      </c>
      <c r="J69" s="15">
        <v>1.7298458333333333</v>
      </c>
      <c r="K69" s="15">
        <v>0.77946749999999987</v>
      </c>
      <c r="L69" s="15">
        <v>1.9187120833333335</v>
      </c>
      <c r="M69" s="14">
        <f t="shared" si="0"/>
        <v>2016</v>
      </c>
      <c r="N69" s="23">
        <f t="shared" si="77"/>
        <v>5.5702983333333336</v>
      </c>
      <c r="O69" s="23">
        <f t="shared" si="78"/>
        <v>24.560618333333334</v>
      </c>
      <c r="P69" s="43">
        <f t="shared" si="79"/>
        <v>1.3965408333333331</v>
      </c>
      <c r="Q69" s="43">
        <f t="shared" si="80"/>
        <v>4.9781787500000005</v>
      </c>
      <c r="R69" s="43">
        <f t="shared" si="81"/>
        <v>2.0647495833333331</v>
      </c>
      <c r="S69" s="43">
        <f t="shared" si="82"/>
        <v>3.137549583333334</v>
      </c>
      <c r="T69" s="43">
        <f t="shared" si="83"/>
        <v>0.66520000000000001</v>
      </c>
      <c r="U69" s="43">
        <f t="shared" si="84"/>
        <v>1.0646458333333333</v>
      </c>
      <c r="V69" s="43">
        <f t="shared" si="85"/>
        <v>0.77946749999999987</v>
      </c>
      <c r="W69" s="43">
        <f t="shared" si="86"/>
        <v>1.1392445833333338</v>
      </c>
      <c r="X69" s="22"/>
      <c r="Y69" s="16">
        <f t="shared" ref="Y69:AH69" si="105">Y68</f>
        <v>0.79948770400000002</v>
      </c>
      <c r="Z69" s="16">
        <f t="shared" si="105"/>
        <v>4.5297771698</v>
      </c>
      <c r="AA69" s="16">
        <f t="shared" si="105"/>
        <v>0.38313420999999998</v>
      </c>
      <c r="AB69" s="16">
        <f t="shared" si="105"/>
        <v>0.5180279794</v>
      </c>
      <c r="AC69" s="16">
        <f t="shared" si="105"/>
        <v>2.3513931370000001</v>
      </c>
      <c r="AD69" s="16">
        <f t="shared" si="105"/>
        <v>7.4433974315000002</v>
      </c>
      <c r="AE69" s="16">
        <f t="shared" si="105"/>
        <v>0.10450841499999999</v>
      </c>
      <c r="AF69" s="16">
        <f t="shared" si="105"/>
        <v>0.54968864570000009</v>
      </c>
      <c r="AG69" s="16">
        <f t="shared" si="105"/>
        <v>0.57496359100000005</v>
      </c>
      <c r="AH69" s="16">
        <f t="shared" si="105"/>
        <v>1.4198772494</v>
      </c>
      <c r="AI69" s="18">
        <f t="shared" si="12"/>
        <v>2.4559015520000003</v>
      </c>
      <c r="AJ69" s="41">
        <f t="shared" si="12"/>
        <v>7.9930860772000001</v>
      </c>
    </row>
    <row r="70" spans="1:36" x14ac:dyDescent="0.2">
      <c r="A70" s="29" t="s">
        <v>4</v>
      </c>
      <c r="B70" s="37">
        <v>2017</v>
      </c>
      <c r="C70" s="15">
        <v>4.1533569565217396</v>
      </c>
      <c r="D70" s="15">
        <v>22.072182499999997</v>
      </c>
      <c r="E70" s="15">
        <v>1.3632365217391305</v>
      </c>
      <c r="F70" s="15">
        <v>8.4504008333333331</v>
      </c>
      <c r="G70" s="15">
        <v>2.1915878260869563</v>
      </c>
      <c r="H70" s="15">
        <v>6.7182720833333329</v>
      </c>
      <c r="I70" s="15">
        <v>0.77623478260869572</v>
      </c>
      <c r="J70" s="15">
        <v>2.4042250000000007</v>
      </c>
      <c r="K70" s="15">
        <v>0.80806173913043489</v>
      </c>
      <c r="L70" s="15">
        <v>1.7919375000000002</v>
      </c>
      <c r="M70" s="14">
        <f t="shared" si="0"/>
        <v>2017</v>
      </c>
      <c r="N70" s="23">
        <f t="shared" si="77"/>
        <v>4.1533569565217396</v>
      </c>
      <c r="O70" s="23">
        <f t="shared" si="78"/>
        <v>17.918825543478256</v>
      </c>
      <c r="P70" s="43">
        <f t="shared" si="79"/>
        <v>1.3632365217391305</v>
      </c>
      <c r="Q70" s="43">
        <f t="shared" si="80"/>
        <v>7.0871643115942025</v>
      </c>
      <c r="R70" s="43">
        <f t="shared" si="81"/>
        <v>2.1915878260869563</v>
      </c>
      <c r="S70" s="43">
        <f t="shared" si="82"/>
        <v>4.5266842572463766</v>
      </c>
      <c r="T70" s="43">
        <f t="shared" si="83"/>
        <v>0.77623478260869572</v>
      </c>
      <c r="U70" s="43">
        <f t="shared" si="84"/>
        <v>1.627990217391305</v>
      </c>
      <c r="V70" s="43">
        <f t="shared" si="85"/>
        <v>0.80806173913043489</v>
      </c>
      <c r="W70" s="43">
        <f t="shared" si="86"/>
        <v>0.9838757608695653</v>
      </c>
      <c r="X70" s="22"/>
      <c r="Y70" s="16">
        <f t="shared" ref="Y70:AH70" si="106">Y69</f>
        <v>0.79948770400000002</v>
      </c>
      <c r="Z70" s="16">
        <f t="shared" si="106"/>
        <v>4.5297771698</v>
      </c>
      <c r="AA70" s="16">
        <f t="shared" si="106"/>
        <v>0.38313420999999998</v>
      </c>
      <c r="AB70" s="16">
        <f t="shared" si="106"/>
        <v>0.5180279794</v>
      </c>
      <c r="AC70" s="16">
        <f t="shared" si="106"/>
        <v>2.3513931370000001</v>
      </c>
      <c r="AD70" s="16">
        <f t="shared" si="106"/>
        <v>7.4433974315000002</v>
      </c>
      <c r="AE70" s="16">
        <f t="shared" si="106"/>
        <v>0.10450841499999999</v>
      </c>
      <c r="AF70" s="16">
        <f t="shared" si="106"/>
        <v>0.54968864570000009</v>
      </c>
      <c r="AG70" s="16">
        <f t="shared" si="106"/>
        <v>0.57496359100000005</v>
      </c>
      <c r="AH70" s="16">
        <f t="shared" si="106"/>
        <v>1.4198772494</v>
      </c>
      <c r="AI70" s="18">
        <f t="shared" si="12"/>
        <v>2.4559015520000003</v>
      </c>
      <c r="AJ70" s="41">
        <f t="shared" si="12"/>
        <v>7.9930860772000001</v>
      </c>
    </row>
    <row r="71" spans="1:36" x14ac:dyDescent="0.2">
      <c r="A71" s="29" t="s">
        <v>4</v>
      </c>
      <c r="B71" s="37">
        <v>2018</v>
      </c>
      <c r="C71" s="15">
        <v>3.3867121739130428</v>
      </c>
      <c r="D71" s="15">
        <v>26.264938749999999</v>
      </c>
      <c r="E71" s="15">
        <v>1.1409134782608696</v>
      </c>
      <c r="F71" s="15">
        <v>8.9697787499999979</v>
      </c>
      <c r="G71" s="15">
        <v>1.5782239130434781</v>
      </c>
      <c r="H71" s="15">
        <v>6.2840708333333319</v>
      </c>
      <c r="I71" s="15">
        <v>0.64398695652173921</v>
      </c>
      <c r="J71" s="15">
        <v>2.6593124999999995</v>
      </c>
      <c r="K71" s="15">
        <v>0.67775869565217384</v>
      </c>
      <c r="L71" s="15">
        <v>1.7891883333333334</v>
      </c>
      <c r="M71" s="14">
        <f t="shared" si="0"/>
        <v>2018</v>
      </c>
      <c r="N71" s="23">
        <f t="shared" si="77"/>
        <v>3.3867121739130428</v>
      </c>
      <c r="O71" s="23">
        <f t="shared" si="78"/>
        <v>22.878226576086956</v>
      </c>
      <c r="P71" s="43">
        <f t="shared" si="79"/>
        <v>1.1409134782608696</v>
      </c>
      <c r="Q71" s="43">
        <f t="shared" si="80"/>
        <v>7.8288652717391285</v>
      </c>
      <c r="R71" s="43">
        <f t="shared" si="81"/>
        <v>1.5782239130434781</v>
      </c>
      <c r="S71" s="43">
        <f t="shared" si="82"/>
        <v>4.7058469202898543</v>
      </c>
      <c r="T71" s="43">
        <f t="shared" si="83"/>
        <v>0.64398695652173921</v>
      </c>
      <c r="U71" s="43">
        <f t="shared" si="84"/>
        <v>2.0153255434782604</v>
      </c>
      <c r="V71" s="43">
        <f t="shared" si="85"/>
        <v>0.67775869565217384</v>
      </c>
      <c r="W71" s="43">
        <f t="shared" si="86"/>
        <v>1.1114296376811597</v>
      </c>
      <c r="X71" s="22"/>
      <c r="Y71" s="16">
        <f t="shared" ref="Y71:AH71" si="107">Y70</f>
        <v>0.79948770400000002</v>
      </c>
      <c r="Z71" s="16">
        <f t="shared" si="107"/>
        <v>4.5297771698</v>
      </c>
      <c r="AA71" s="16">
        <f t="shared" si="107"/>
        <v>0.38313420999999998</v>
      </c>
      <c r="AB71" s="16">
        <f t="shared" si="107"/>
        <v>0.5180279794</v>
      </c>
      <c r="AC71" s="16">
        <f t="shared" si="107"/>
        <v>2.3513931370000001</v>
      </c>
      <c r="AD71" s="16">
        <f t="shared" si="107"/>
        <v>7.4433974315000002</v>
      </c>
      <c r="AE71" s="16">
        <f t="shared" si="107"/>
        <v>0.10450841499999999</v>
      </c>
      <c r="AF71" s="16">
        <f t="shared" si="107"/>
        <v>0.54968864570000009</v>
      </c>
      <c r="AG71" s="16">
        <f t="shared" si="107"/>
        <v>0.57496359100000005</v>
      </c>
      <c r="AH71" s="16">
        <f t="shared" si="107"/>
        <v>1.4198772494</v>
      </c>
      <c r="AI71" s="18">
        <f t="shared" si="12"/>
        <v>2.4559015520000003</v>
      </c>
      <c r="AJ71" s="41">
        <f t="shared" si="12"/>
        <v>7.9930860772000001</v>
      </c>
    </row>
    <row r="72" spans="1:36" x14ac:dyDescent="0.2">
      <c r="A72" s="29" t="s">
        <v>4</v>
      </c>
      <c r="B72" s="37">
        <v>2019</v>
      </c>
      <c r="C72" s="15">
        <v>4.0729999999999995</v>
      </c>
      <c r="D72" s="15">
        <v>26.99758090909091</v>
      </c>
      <c r="E72" s="15">
        <v>1.2365057142857143</v>
      </c>
      <c r="F72" s="15">
        <v>5.464412272727273</v>
      </c>
      <c r="G72" s="15">
        <v>1.7521552380952381</v>
      </c>
      <c r="H72" s="15">
        <v>6.1638531818181832</v>
      </c>
      <c r="I72" s="15">
        <v>0.90728095238095197</v>
      </c>
      <c r="J72" s="15">
        <v>2.1831590909090908</v>
      </c>
      <c r="K72" s="15">
        <v>0.45159428571428573</v>
      </c>
      <c r="L72" s="15">
        <v>1.5735377272727271</v>
      </c>
      <c r="M72" s="14">
        <f t="shared" si="0"/>
        <v>2019</v>
      </c>
      <c r="N72" s="23">
        <f t="shared" si="77"/>
        <v>4.0729999999999995</v>
      </c>
      <c r="O72" s="23">
        <f t="shared" si="78"/>
        <v>22.92458090909091</v>
      </c>
      <c r="P72" s="43">
        <f t="shared" si="79"/>
        <v>1.2365057142857143</v>
      </c>
      <c r="Q72" s="43">
        <f t="shared" si="80"/>
        <v>4.2279065584415587</v>
      </c>
      <c r="R72" s="43">
        <f t="shared" si="81"/>
        <v>1.7521552380952381</v>
      </c>
      <c r="S72" s="43">
        <f t="shared" si="82"/>
        <v>4.4116979437229453</v>
      </c>
      <c r="T72" s="43">
        <f t="shared" si="83"/>
        <v>0.90728095238095197</v>
      </c>
      <c r="U72" s="43">
        <f t="shared" si="84"/>
        <v>1.2758781385281388</v>
      </c>
      <c r="V72" s="43">
        <f t="shared" si="85"/>
        <v>0.45159428571428573</v>
      </c>
      <c r="W72" s="43">
        <f t="shared" si="86"/>
        <v>1.1219434415584413</v>
      </c>
      <c r="X72" s="22"/>
      <c r="Y72" s="16">
        <f t="shared" ref="Y72:AH72" si="108">Y71</f>
        <v>0.79948770400000002</v>
      </c>
      <c r="Z72" s="16">
        <f t="shared" si="108"/>
        <v>4.5297771698</v>
      </c>
      <c r="AA72" s="16">
        <f t="shared" si="108"/>
        <v>0.38313420999999998</v>
      </c>
      <c r="AB72" s="16">
        <f t="shared" si="108"/>
        <v>0.5180279794</v>
      </c>
      <c r="AC72" s="16">
        <f t="shared" si="108"/>
        <v>2.3513931370000001</v>
      </c>
      <c r="AD72" s="16">
        <f t="shared" si="108"/>
        <v>7.4433974315000002</v>
      </c>
      <c r="AE72" s="16">
        <f t="shared" si="108"/>
        <v>0.10450841499999999</v>
      </c>
      <c r="AF72" s="16">
        <f t="shared" si="108"/>
        <v>0.54968864570000009</v>
      </c>
      <c r="AG72" s="16">
        <f t="shared" si="108"/>
        <v>0.57496359100000005</v>
      </c>
      <c r="AH72" s="16">
        <f t="shared" si="108"/>
        <v>1.4198772494</v>
      </c>
      <c r="AI72" s="18">
        <f t="shared" si="12"/>
        <v>2.4559015520000003</v>
      </c>
      <c r="AJ72" s="41">
        <f t="shared" si="12"/>
        <v>7.9930860772000001</v>
      </c>
    </row>
    <row r="73" spans="1:36" x14ac:dyDescent="0.2">
      <c r="A73" s="29" t="s">
        <v>4</v>
      </c>
      <c r="B73" s="37">
        <v>2020</v>
      </c>
      <c r="C73" s="15">
        <v>3.693132916666666</v>
      </c>
      <c r="D73" s="15">
        <v>15.593063200000003</v>
      </c>
      <c r="E73" s="15">
        <v>1.0862516666666666</v>
      </c>
      <c r="F73" s="15">
        <v>7.7880300000000027</v>
      </c>
      <c r="G73" s="15">
        <v>1.6937216666666668</v>
      </c>
      <c r="H73" s="15">
        <v>4.0417772000000003</v>
      </c>
      <c r="I73" s="15">
        <v>0.78841666666666665</v>
      </c>
      <c r="J73" s="15">
        <v>1.6247400000000001</v>
      </c>
      <c r="K73" s="15">
        <v>0.66810958333333315</v>
      </c>
      <c r="L73" s="15">
        <v>0.91285959999999999</v>
      </c>
      <c r="M73" s="14">
        <f t="shared" si="0"/>
        <v>2020</v>
      </c>
      <c r="N73" s="23">
        <f t="shared" si="77"/>
        <v>3.693132916666666</v>
      </c>
      <c r="O73" s="23">
        <f t="shared" si="78"/>
        <v>11.899930283333337</v>
      </c>
      <c r="P73" s="43">
        <f t="shared" si="79"/>
        <v>1.0862516666666666</v>
      </c>
      <c r="Q73" s="43">
        <f t="shared" si="80"/>
        <v>6.7017783333333361</v>
      </c>
      <c r="R73" s="43">
        <f t="shared" si="81"/>
        <v>1.6937216666666668</v>
      </c>
      <c r="S73" s="43">
        <f t="shared" si="82"/>
        <v>2.3480555333333335</v>
      </c>
      <c r="T73" s="43">
        <f t="shared" si="83"/>
        <v>0.78841666666666665</v>
      </c>
      <c r="U73" s="43">
        <f t="shared" si="84"/>
        <v>0.83632333333333342</v>
      </c>
      <c r="V73" s="43">
        <f t="shared" si="85"/>
        <v>0.66810958333333315</v>
      </c>
      <c r="W73" s="43">
        <f t="shared" si="86"/>
        <v>0.24475001666666685</v>
      </c>
      <c r="X73" s="22"/>
      <c r="Y73" s="16">
        <f t="shared" ref="Y73:AH73" si="109">Y72</f>
        <v>0.79948770400000002</v>
      </c>
      <c r="Z73" s="16">
        <f t="shared" si="109"/>
        <v>4.5297771698</v>
      </c>
      <c r="AA73" s="16">
        <f t="shared" si="109"/>
        <v>0.38313420999999998</v>
      </c>
      <c r="AB73" s="16">
        <f t="shared" si="109"/>
        <v>0.5180279794</v>
      </c>
      <c r="AC73" s="16">
        <f t="shared" si="109"/>
        <v>2.3513931370000001</v>
      </c>
      <c r="AD73" s="16">
        <f t="shared" si="109"/>
        <v>7.4433974315000002</v>
      </c>
      <c r="AE73" s="16">
        <f t="shared" si="109"/>
        <v>0.10450841499999999</v>
      </c>
      <c r="AF73" s="16">
        <f t="shared" si="109"/>
        <v>0.54968864570000009</v>
      </c>
      <c r="AG73" s="16">
        <f t="shared" si="109"/>
        <v>0.57496359100000005</v>
      </c>
      <c r="AH73" s="16">
        <f t="shared" si="109"/>
        <v>1.4198772494</v>
      </c>
      <c r="AI73" s="18">
        <f t="shared" si="12"/>
        <v>2.4559015520000003</v>
      </c>
      <c r="AJ73" s="41">
        <f t="shared" si="12"/>
        <v>7.9930860772000001</v>
      </c>
    </row>
    <row r="74" spans="1:36" x14ac:dyDescent="0.2">
      <c r="A74" s="29" t="s">
        <v>4</v>
      </c>
      <c r="B74" s="37">
        <v>2021</v>
      </c>
      <c r="C74" s="15">
        <v>4.6158039130434778</v>
      </c>
      <c r="D74" s="15">
        <v>22.266204583333334</v>
      </c>
      <c r="E74" s="15">
        <v>1.6112926086956525</v>
      </c>
      <c r="F74" s="15">
        <v>6.290084583333333</v>
      </c>
      <c r="G74" s="15">
        <v>1.7260704347826086</v>
      </c>
      <c r="H74" s="15">
        <v>6.4256504166666666</v>
      </c>
      <c r="I74" s="15">
        <v>0.80099130434782606</v>
      </c>
      <c r="J74" s="15">
        <v>2.0953958333333325</v>
      </c>
      <c r="K74" s="15">
        <v>0.69075391304347822</v>
      </c>
      <c r="L74" s="15">
        <v>1.4589429166666665</v>
      </c>
      <c r="M74" s="14">
        <f t="shared" ref="M74:M78" si="110">B74</f>
        <v>2021</v>
      </c>
      <c r="N74" s="23">
        <f t="shared" si="77"/>
        <v>4.6158039130434778</v>
      </c>
      <c r="O74" s="23">
        <f t="shared" si="78"/>
        <v>17.650400670289855</v>
      </c>
      <c r="P74" s="43">
        <f t="shared" si="79"/>
        <v>1.6112926086956525</v>
      </c>
      <c r="Q74" s="43">
        <f t="shared" si="80"/>
        <v>4.6787919746376803</v>
      </c>
      <c r="R74" s="43">
        <f t="shared" si="81"/>
        <v>1.7260704347826086</v>
      </c>
      <c r="S74" s="43">
        <f t="shared" si="82"/>
        <v>4.6995799818840585</v>
      </c>
      <c r="T74" s="43">
        <f t="shared" si="83"/>
        <v>0.80099130434782606</v>
      </c>
      <c r="U74" s="43">
        <f t="shared" si="84"/>
        <v>1.2944045289855064</v>
      </c>
      <c r="V74" s="43">
        <f t="shared" si="85"/>
        <v>0.69075391304347822</v>
      </c>
      <c r="W74" s="43">
        <f t="shared" si="86"/>
        <v>0.76818900362318832</v>
      </c>
      <c r="X74" s="22"/>
      <c r="Y74" s="16">
        <f t="shared" ref="Y74:AH74" si="111">Y73</f>
        <v>0.79948770400000002</v>
      </c>
      <c r="Z74" s="16">
        <f t="shared" si="111"/>
        <v>4.5297771698</v>
      </c>
      <c r="AA74" s="16">
        <f t="shared" si="111"/>
        <v>0.38313420999999998</v>
      </c>
      <c r="AB74" s="16">
        <f t="shared" si="111"/>
        <v>0.5180279794</v>
      </c>
      <c r="AC74" s="16">
        <f t="shared" si="111"/>
        <v>2.3513931370000001</v>
      </c>
      <c r="AD74" s="16">
        <f t="shared" si="111"/>
        <v>7.4433974315000002</v>
      </c>
      <c r="AE74" s="16">
        <f t="shared" si="111"/>
        <v>0.10450841499999999</v>
      </c>
      <c r="AF74" s="16">
        <f t="shared" si="111"/>
        <v>0.54968864570000009</v>
      </c>
      <c r="AG74" s="16">
        <f t="shared" si="111"/>
        <v>0.57496359100000005</v>
      </c>
      <c r="AH74" s="16">
        <f t="shared" si="111"/>
        <v>1.4198772494</v>
      </c>
      <c r="AI74" s="18">
        <f t="shared" ref="AI74:AI79" si="112">AC74+AE74</f>
        <v>2.4559015520000003</v>
      </c>
      <c r="AJ74" s="41">
        <f t="shared" ref="AJ74:AJ79" si="113">AD74+AF74</f>
        <v>7.9930860772000001</v>
      </c>
    </row>
    <row r="75" spans="1:36" x14ac:dyDescent="0.2">
      <c r="A75" s="29" t="s">
        <v>4</v>
      </c>
      <c r="B75" s="37">
        <v>2022</v>
      </c>
      <c r="C75" s="15"/>
      <c r="D75" s="15"/>
      <c r="E75" s="15"/>
      <c r="F75" s="15"/>
      <c r="G75" s="15"/>
      <c r="H75" s="15"/>
      <c r="I75" s="15"/>
      <c r="J75" s="15"/>
      <c r="K75" s="15"/>
      <c r="L75" s="15"/>
      <c r="M75" s="14">
        <f t="shared" si="110"/>
        <v>2022</v>
      </c>
      <c r="N75" s="23">
        <f t="shared" si="77"/>
        <v>0</v>
      </c>
      <c r="O75" s="23">
        <f t="shared" si="78"/>
        <v>0</v>
      </c>
      <c r="P75" s="43">
        <f t="shared" si="79"/>
        <v>0</v>
      </c>
      <c r="Q75" s="43">
        <f t="shared" si="80"/>
        <v>0</v>
      </c>
      <c r="R75" s="43">
        <f t="shared" si="81"/>
        <v>0</v>
      </c>
      <c r="S75" s="43">
        <f t="shared" si="82"/>
        <v>0</v>
      </c>
      <c r="T75" s="43">
        <f t="shared" si="83"/>
        <v>0</v>
      </c>
      <c r="U75" s="43">
        <f t="shared" si="84"/>
        <v>0</v>
      </c>
      <c r="V75" s="43">
        <f t="shared" si="85"/>
        <v>0</v>
      </c>
      <c r="W75" s="43">
        <f t="shared" si="86"/>
        <v>0</v>
      </c>
      <c r="X75" s="22"/>
      <c r="Y75" s="16">
        <f t="shared" ref="Y75:AH75" si="114">Y74</f>
        <v>0.79948770400000002</v>
      </c>
      <c r="Z75" s="16">
        <f t="shared" si="114"/>
        <v>4.5297771698</v>
      </c>
      <c r="AA75" s="16">
        <f t="shared" si="114"/>
        <v>0.38313420999999998</v>
      </c>
      <c r="AB75" s="16">
        <f t="shared" si="114"/>
        <v>0.5180279794</v>
      </c>
      <c r="AC75" s="16">
        <f t="shared" si="114"/>
        <v>2.3513931370000001</v>
      </c>
      <c r="AD75" s="16">
        <f t="shared" si="114"/>
        <v>7.4433974315000002</v>
      </c>
      <c r="AE75" s="16">
        <f t="shared" si="114"/>
        <v>0.10450841499999999</v>
      </c>
      <c r="AF75" s="16">
        <f t="shared" si="114"/>
        <v>0.54968864570000009</v>
      </c>
      <c r="AG75" s="16">
        <f t="shared" si="114"/>
        <v>0.57496359100000005</v>
      </c>
      <c r="AH75" s="16">
        <f t="shared" si="114"/>
        <v>1.4198772494</v>
      </c>
      <c r="AI75" s="18">
        <f t="shared" si="112"/>
        <v>2.4559015520000003</v>
      </c>
      <c r="AJ75" s="41">
        <f t="shared" si="113"/>
        <v>7.9930860772000001</v>
      </c>
    </row>
    <row r="76" spans="1:36" x14ac:dyDescent="0.2">
      <c r="A76" s="29" t="s">
        <v>4</v>
      </c>
      <c r="B76" s="37">
        <v>2023</v>
      </c>
      <c r="C76" s="15"/>
      <c r="D76" s="15"/>
      <c r="E76" s="15"/>
      <c r="F76" s="15"/>
      <c r="G76" s="15"/>
      <c r="H76" s="15"/>
      <c r="I76" s="15"/>
      <c r="J76" s="15"/>
      <c r="K76" s="15"/>
      <c r="L76" s="15"/>
      <c r="M76" s="14">
        <f t="shared" si="110"/>
        <v>2023</v>
      </c>
      <c r="N76" s="23">
        <f t="shared" si="77"/>
        <v>0</v>
      </c>
      <c r="O76" s="23">
        <f t="shared" si="78"/>
        <v>0</v>
      </c>
      <c r="P76" s="43">
        <f t="shared" si="79"/>
        <v>0</v>
      </c>
      <c r="Q76" s="43">
        <f t="shared" si="80"/>
        <v>0</v>
      </c>
      <c r="R76" s="43">
        <f t="shared" si="81"/>
        <v>0</v>
      </c>
      <c r="S76" s="43">
        <f t="shared" si="82"/>
        <v>0</v>
      </c>
      <c r="T76" s="43">
        <f t="shared" si="83"/>
        <v>0</v>
      </c>
      <c r="U76" s="43">
        <f t="shared" si="84"/>
        <v>0</v>
      </c>
      <c r="V76" s="43">
        <f t="shared" si="85"/>
        <v>0</v>
      </c>
      <c r="W76" s="43">
        <f t="shared" si="86"/>
        <v>0</v>
      </c>
      <c r="X76" s="22"/>
      <c r="Y76" s="16">
        <f t="shared" ref="Y76:AH76" si="115">Y75</f>
        <v>0.79948770400000002</v>
      </c>
      <c r="Z76" s="16">
        <f t="shared" si="115"/>
        <v>4.5297771698</v>
      </c>
      <c r="AA76" s="16">
        <f t="shared" si="115"/>
        <v>0.38313420999999998</v>
      </c>
      <c r="AB76" s="16">
        <f t="shared" si="115"/>
        <v>0.5180279794</v>
      </c>
      <c r="AC76" s="16">
        <f t="shared" si="115"/>
        <v>2.3513931370000001</v>
      </c>
      <c r="AD76" s="16">
        <f t="shared" si="115"/>
        <v>7.4433974315000002</v>
      </c>
      <c r="AE76" s="16">
        <f t="shared" si="115"/>
        <v>0.10450841499999999</v>
      </c>
      <c r="AF76" s="16">
        <f t="shared" si="115"/>
        <v>0.54968864570000009</v>
      </c>
      <c r="AG76" s="16">
        <f t="shared" si="115"/>
        <v>0.57496359100000005</v>
      </c>
      <c r="AH76" s="16">
        <f t="shared" si="115"/>
        <v>1.4198772494</v>
      </c>
      <c r="AI76" s="18">
        <f t="shared" si="112"/>
        <v>2.4559015520000003</v>
      </c>
      <c r="AJ76" s="41">
        <f t="shared" si="113"/>
        <v>7.9930860772000001</v>
      </c>
    </row>
    <row r="77" spans="1:36" x14ac:dyDescent="0.2">
      <c r="A77" s="29" t="s">
        <v>4</v>
      </c>
      <c r="B77" s="37">
        <v>2024</v>
      </c>
      <c r="C77" s="15"/>
      <c r="D77" s="15"/>
      <c r="E77" s="15"/>
      <c r="F77" s="15"/>
      <c r="G77" s="15"/>
      <c r="H77" s="15"/>
      <c r="I77" s="15"/>
      <c r="J77" s="15"/>
      <c r="K77" s="15"/>
      <c r="L77" s="15"/>
      <c r="M77" s="14">
        <f t="shared" si="110"/>
        <v>2024</v>
      </c>
      <c r="N77" s="23">
        <f t="shared" si="77"/>
        <v>0</v>
      </c>
      <c r="O77" s="23">
        <f t="shared" si="78"/>
        <v>0</v>
      </c>
      <c r="P77" s="43">
        <f t="shared" si="79"/>
        <v>0</v>
      </c>
      <c r="Q77" s="43">
        <f t="shared" si="80"/>
        <v>0</v>
      </c>
      <c r="R77" s="43">
        <f t="shared" si="81"/>
        <v>0</v>
      </c>
      <c r="S77" s="43">
        <f t="shared" si="82"/>
        <v>0</v>
      </c>
      <c r="T77" s="43">
        <f t="shared" si="83"/>
        <v>0</v>
      </c>
      <c r="U77" s="43">
        <f t="shared" si="84"/>
        <v>0</v>
      </c>
      <c r="V77" s="43">
        <f t="shared" si="85"/>
        <v>0</v>
      </c>
      <c r="W77" s="43">
        <f t="shared" si="86"/>
        <v>0</v>
      </c>
      <c r="X77" s="22"/>
      <c r="Y77" s="16">
        <f t="shared" ref="Y77:AH77" si="116">Y76</f>
        <v>0.79948770400000002</v>
      </c>
      <c r="Z77" s="16">
        <f t="shared" si="116"/>
        <v>4.5297771698</v>
      </c>
      <c r="AA77" s="16">
        <f t="shared" si="116"/>
        <v>0.38313420999999998</v>
      </c>
      <c r="AB77" s="16">
        <f t="shared" si="116"/>
        <v>0.5180279794</v>
      </c>
      <c r="AC77" s="16">
        <f t="shared" si="116"/>
        <v>2.3513931370000001</v>
      </c>
      <c r="AD77" s="16">
        <f t="shared" si="116"/>
        <v>7.4433974315000002</v>
      </c>
      <c r="AE77" s="16">
        <f t="shared" si="116"/>
        <v>0.10450841499999999</v>
      </c>
      <c r="AF77" s="16">
        <f t="shared" si="116"/>
        <v>0.54968864570000009</v>
      </c>
      <c r="AG77" s="16">
        <f t="shared" si="116"/>
        <v>0.57496359100000005</v>
      </c>
      <c r="AH77" s="16">
        <f t="shared" si="116"/>
        <v>1.4198772494</v>
      </c>
      <c r="AI77" s="18">
        <f t="shared" si="112"/>
        <v>2.4559015520000003</v>
      </c>
      <c r="AJ77" s="41">
        <f t="shared" si="113"/>
        <v>7.9930860772000001</v>
      </c>
    </row>
    <row r="78" spans="1:36" ht="10.8" thickBot="1" x14ac:dyDescent="0.25">
      <c r="A78" s="29" t="s">
        <v>4</v>
      </c>
      <c r="B78" s="37">
        <v>2025</v>
      </c>
      <c r="C78" s="15"/>
      <c r="D78" s="15"/>
      <c r="E78" s="15"/>
      <c r="F78" s="15"/>
      <c r="G78" s="15"/>
      <c r="H78" s="15"/>
      <c r="I78" s="15"/>
      <c r="J78" s="15"/>
      <c r="K78" s="15"/>
      <c r="L78" s="15"/>
      <c r="M78" s="14">
        <f t="shared" si="110"/>
        <v>2025</v>
      </c>
      <c r="N78" s="23">
        <f t="shared" si="77"/>
        <v>0</v>
      </c>
      <c r="O78" s="23">
        <f t="shared" si="78"/>
        <v>0</v>
      </c>
      <c r="P78" s="43">
        <f t="shared" si="79"/>
        <v>0</v>
      </c>
      <c r="Q78" s="43">
        <f t="shared" si="80"/>
        <v>0</v>
      </c>
      <c r="R78" s="43">
        <f t="shared" si="81"/>
        <v>0</v>
      </c>
      <c r="S78" s="43">
        <f t="shared" si="82"/>
        <v>0</v>
      </c>
      <c r="T78" s="43">
        <f t="shared" si="83"/>
        <v>0</v>
      </c>
      <c r="U78" s="43">
        <f t="shared" si="84"/>
        <v>0</v>
      </c>
      <c r="V78" s="43">
        <f t="shared" si="85"/>
        <v>0</v>
      </c>
      <c r="W78" s="43">
        <f t="shared" si="86"/>
        <v>0</v>
      </c>
      <c r="X78" s="22"/>
      <c r="Y78" s="19">
        <f t="shared" ref="Y78:AH78" si="117">Y77</f>
        <v>0.79948770400000002</v>
      </c>
      <c r="Z78" s="19">
        <f t="shared" si="117"/>
        <v>4.5297771698</v>
      </c>
      <c r="AA78" s="19">
        <f t="shared" si="117"/>
        <v>0.38313420999999998</v>
      </c>
      <c r="AB78" s="19">
        <f t="shared" si="117"/>
        <v>0.5180279794</v>
      </c>
      <c r="AC78" s="19">
        <f t="shared" si="117"/>
        <v>2.3513931370000001</v>
      </c>
      <c r="AD78" s="19">
        <f t="shared" si="117"/>
        <v>7.4433974315000002</v>
      </c>
      <c r="AE78" s="19">
        <f t="shared" si="117"/>
        <v>0.10450841499999999</v>
      </c>
      <c r="AF78" s="19">
        <f t="shared" si="117"/>
        <v>0.54968864570000009</v>
      </c>
      <c r="AG78" s="19">
        <f t="shared" si="117"/>
        <v>0.57496359100000005</v>
      </c>
      <c r="AH78" s="19">
        <f t="shared" si="117"/>
        <v>1.4198772494</v>
      </c>
      <c r="AI78" s="20">
        <f t="shared" si="112"/>
        <v>2.4559015520000003</v>
      </c>
      <c r="AJ78" s="42">
        <f t="shared" si="113"/>
        <v>7.9930860772000001</v>
      </c>
    </row>
    <row r="79" spans="1:36" x14ac:dyDescent="0.2">
      <c r="A79" s="27" t="s">
        <v>5</v>
      </c>
      <c r="B79" s="38">
        <v>2000</v>
      </c>
      <c r="C79" s="10" t="s">
        <v>249</v>
      </c>
      <c r="D79" s="10" t="s">
        <v>249</v>
      </c>
      <c r="E79" s="10" t="s">
        <v>249</v>
      </c>
      <c r="F79" s="10" t="s">
        <v>249</v>
      </c>
      <c r="G79" s="10" t="s">
        <v>249</v>
      </c>
      <c r="H79" s="10" t="s">
        <v>249</v>
      </c>
      <c r="I79" s="10" t="s">
        <v>249</v>
      </c>
      <c r="J79" s="10" t="s">
        <v>249</v>
      </c>
      <c r="K79" s="10" t="s">
        <v>249</v>
      </c>
      <c r="L79" s="10" t="s">
        <v>249</v>
      </c>
      <c r="M79" s="9">
        <f>B79</f>
        <v>2000</v>
      </c>
      <c r="N79" s="21"/>
      <c r="O79" s="21"/>
      <c r="P79" s="44"/>
      <c r="Q79" s="44"/>
      <c r="R79" s="44"/>
      <c r="S79" s="44"/>
      <c r="T79" s="44"/>
      <c r="U79" s="44"/>
      <c r="V79" s="44"/>
      <c r="W79" s="44"/>
      <c r="X79" s="8"/>
      <c r="Y79" s="16">
        <f>'RHIII metrics NATURAL DATA (2)'!B7</f>
        <v>0.67050328299999995</v>
      </c>
      <c r="Z79" s="16">
        <f>'RHIII metrics NATURAL DATA (2)'!C7</f>
        <v>4.7632906861000004</v>
      </c>
      <c r="AA79" s="16">
        <f>'RHIII metrics NATURAL DATA (2)'!D7</f>
        <v>0.35432903199999999</v>
      </c>
      <c r="AB79" s="16">
        <f>'RHIII metrics NATURAL DATA (2)'!E7</f>
        <v>1.0910426001</v>
      </c>
      <c r="AC79" s="16">
        <f>'RHIII metrics NATURAL DATA (2)'!F7</f>
        <v>1.611547565</v>
      </c>
      <c r="AD79" s="16">
        <f>'RHIII metrics NATURAL DATA (2)'!G7</f>
        <v>7.9512830153000005</v>
      </c>
      <c r="AE79" s="16">
        <f>'RHIII metrics NATURAL DATA (2)'!H7</f>
        <v>8.1976704999999997E-2</v>
      </c>
      <c r="AF79" s="16">
        <f>'RHIII metrics NATURAL DATA (2)'!I7</f>
        <v>0.76142381780000001</v>
      </c>
      <c r="AG79" s="16">
        <f>'RHIII metrics NATURAL DATA (2)'!J7</f>
        <v>0.63134084700000004</v>
      </c>
      <c r="AH79" s="16">
        <f>'RHIII metrics NATURAL DATA (2)'!K7</f>
        <v>2.0688891790000001</v>
      </c>
      <c r="AI79" s="18">
        <f t="shared" si="112"/>
        <v>1.6935242699999999</v>
      </c>
      <c r="AJ79" s="41">
        <f t="shared" si="113"/>
        <v>8.7127068331000004</v>
      </c>
    </row>
    <row r="80" spans="1:36" x14ac:dyDescent="0.2">
      <c r="A80" s="29" t="s">
        <v>5</v>
      </c>
      <c r="B80" s="37">
        <v>2001</v>
      </c>
      <c r="C80" s="15">
        <v>6.4642527272727284</v>
      </c>
      <c r="D80" s="15">
        <v>78.294413478260878</v>
      </c>
      <c r="E80" s="15">
        <v>1.1260695454545455</v>
      </c>
      <c r="F80" s="15">
        <v>3.0569991304347828</v>
      </c>
      <c r="G80" s="15">
        <v>2.1295340909090905</v>
      </c>
      <c r="H80" s="15">
        <v>9.186655217391305</v>
      </c>
      <c r="I80" s="15">
        <v>0.86890909090909085</v>
      </c>
      <c r="J80" s="15">
        <v>3.7370869565217393</v>
      </c>
      <c r="K80" s="15">
        <v>1.1306009090909088</v>
      </c>
      <c r="L80" s="15">
        <v>2.4170404347826091</v>
      </c>
      <c r="M80" s="14">
        <f t="shared" si="0"/>
        <v>2001</v>
      </c>
      <c r="N80" s="23">
        <f t="shared" si="77"/>
        <v>6.4642527272727284</v>
      </c>
      <c r="O80" s="23">
        <f t="shared" si="78"/>
        <v>71.830160750988156</v>
      </c>
      <c r="P80" s="43">
        <f t="shared" si="79"/>
        <v>1.1260695454545455</v>
      </c>
      <c r="Q80" s="43">
        <f t="shared" si="80"/>
        <v>1.9309295849802373</v>
      </c>
      <c r="R80" s="43">
        <f t="shared" si="81"/>
        <v>2.1295340909090905</v>
      </c>
      <c r="S80" s="43">
        <f t="shared" si="82"/>
        <v>7.0571211264822145</v>
      </c>
      <c r="T80" s="43">
        <f t="shared" si="83"/>
        <v>0.86890909090909085</v>
      </c>
      <c r="U80" s="43">
        <f t="shared" si="84"/>
        <v>2.8681778656126484</v>
      </c>
      <c r="V80" s="43">
        <f t="shared" si="85"/>
        <v>1.1306009090909088</v>
      </c>
      <c r="W80" s="43">
        <f t="shared" si="86"/>
        <v>1.2864395256917003</v>
      </c>
      <c r="X80" s="22"/>
      <c r="Y80" s="16">
        <f>Y79</f>
        <v>0.67050328299999995</v>
      </c>
      <c r="Z80" s="16">
        <f t="shared" ref="Z80:AH80" si="118">Z79</f>
        <v>4.7632906861000004</v>
      </c>
      <c r="AA80" s="16">
        <f t="shared" si="118"/>
        <v>0.35432903199999999</v>
      </c>
      <c r="AB80" s="16">
        <f t="shared" si="118"/>
        <v>1.0910426001</v>
      </c>
      <c r="AC80" s="16">
        <f t="shared" si="118"/>
        <v>1.611547565</v>
      </c>
      <c r="AD80" s="16">
        <f t="shared" si="118"/>
        <v>7.9512830153000005</v>
      </c>
      <c r="AE80" s="16">
        <f t="shared" si="118"/>
        <v>8.1976704999999997E-2</v>
      </c>
      <c r="AF80" s="16">
        <f t="shared" si="118"/>
        <v>0.76142381780000001</v>
      </c>
      <c r="AG80" s="16">
        <f t="shared" si="118"/>
        <v>0.63134084700000004</v>
      </c>
      <c r="AH80" s="16">
        <f t="shared" si="118"/>
        <v>2.0688891790000001</v>
      </c>
      <c r="AI80" s="18">
        <f t="shared" si="12"/>
        <v>1.6935242699999999</v>
      </c>
      <c r="AJ80" s="41">
        <f t="shared" si="12"/>
        <v>8.7127068331000004</v>
      </c>
    </row>
    <row r="81" spans="1:36" x14ac:dyDescent="0.2">
      <c r="A81" s="29" t="s">
        <v>5</v>
      </c>
      <c r="B81" s="37">
        <v>2002</v>
      </c>
      <c r="C81" s="15">
        <v>5.96299347826087</v>
      </c>
      <c r="D81" s="15">
        <v>100.17928208333332</v>
      </c>
      <c r="E81" s="15">
        <v>1.031421304347826</v>
      </c>
      <c r="F81" s="15">
        <v>2.4723324999999998</v>
      </c>
      <c r="G81" s="15">
        <v>2.0080521739130428</v>
      </c>
      <c r="H81" s="15">
        <v>10.727685833333332</v>
      </c>
      <c r="I81" s="15">
        <v>0.83556521739130429</v>
      </c>
      <c r="J81" s="15">
        <v>3.7306250000000003</v>
      </c>
      <c r="K81" s="15">
        <v>0.68542956521739129</v>
      </c>
      <c r="L81" s="15">
        <v>2.0905475</v>
      </c>
      <c r="M81" s="14">
        <f t="shared" si="0"/>
        <v>2002</v>
      </c>
      <c r="N81" s="23">
        <f t="shared" si="77"/>
        <v>5.96299347826087</v>
      </c>
      <c r="O81" s="23">
        <f t="shared" si="78"/>
        <v>94.21628860507245</v>
      </c>
      <c r="P81" s="43">
        <f t="shared" si="79"/>
        <v>1.031421304347826</v>
      </c>
      <c r="Q81" s="43">
        <f t="shared" si="80"/>
        <v>1.4409111956521738</v>
      </c>
      <c r="R81" s="43">
        <f t="shared" si="81"/>
        <v>2.0080521739130428</v>
      </c>
      <c r="S81" s="43">
        <f t="shared" si="82"/>
        <v>8.719633659420289</v>
      </c>
      <c r="T81" s="43">
        <f t="shared" si="83"/>
        <v>0.83556521739130429</v>
      </c>
      <c r="U81" s="43">
        <f t="shared" si="84"/>
        <v>2.8950597826086959</v>
      </c>
      <c r="V81" s="43">
        <f t="shared" si="85"/>
        <v>0.68542956521739129</v>
      </c>
      <c r="W81" s="43">
        <f t="shared" si="86"/>
        <v>1.4051179347826088</v>
      </c>
      <c r="X81" s="22"/>
      <c r="Y81" s="16">
        <f t="shared" ref="Y81:Y104" si="119">Y80</f>
        <v>0.67050328299999995</v>
      </c>
      <c r="Z81" s="16">
        <f t="shared" ref="Z81:Z104" si="120">Z80</f>
        <v>4.7632906861000004</v>
      </c>
      <c r="AA81" s="16">
        <f t="shared" ref="AA81:AA104" si="121">AA80</f>
        <v>0.35432903199999999</v>
      </c>
      <c r="AB81" s="16">
        <f t="shared" ref="AB81:AB104" si="122">AB80</f>
        <v>1.0910426001</v>
      </c>
      <c r="AC81" s="16">
        <f t="shared" ref="AC81:AC104" si="123">AC80</f>
        <v>1.611547565</v>
      </c>
      <c r="AD81" s="16">
        <f t="shared" ref="AD81:AD104" si="124">AD80</f>
        <v>7.9512830153000005</v>
      </c>
      <c r="AE81" s="16">
        <f t="shared" ref="AE81:AE104" si="125">AE80</f>
        <v>8.1976704999999997E-2</v>
      </c>
      <c r="AF81" s="16">
        <f t="shared" ref="AF81:AF104" si="126">AF80</f>
        <v>0.76142381780000001</v>
      </c>
      <c r="AG81" s="16">
        <f t="shared" ref="AG81:AG104" si="127">AG80</f>
        <v>0.63134084700000004</v>
      </c>
      <c r="AH81" s="16">
        <f t="shared" ref="AH81:AH104" si="128">AH80</f>
        <v>2.0688891790000001</v>
      </c>
      <c r="AI81" s="18">
        <f t="shared" si="12"/>
        <v>1.6935242699999999</v>
      </c>
      <c r="AJ81" s="41">
        <f t="shared" si="12"/>
        <v>8.7127068331000004</v>
      </c>
    </row>
    <row r="82" spans="1:36" x14ac:dyDescent="0.2">
      <c r="A82" s="29" t="s">
        <v>5</v>
      </c>
      <c r="B82" s="37">
        <v>2003</v>
      </c>
      <c r="C82" s="15">
        <v>4.8104904347826087</v>
      </c>
      <c r="D82" s="15">
        <v>58.134488333333337</v>
      </c>
      <c r="E82" s="15">
        <v>0.69380086956521747</v>
      </c>
      <c r="F82" s="15">
        <v>2.5495550000000002</v>
      </c>
      <c r="G82" s="15">
        <v>1.8575808695652176</v>
      </c>
      <c r="H82" s="15">
        <v>10.547783333333333</v>
      </c>
      <c r="I82" s="15">
        <v>0.81660869565217409</v>
      </c>
      <c r="J82" s="15">
        <v>3.6372500000000003</v>
      </c>
      <c r="K82" s="15">
        <v>0.96180956521739136</v>
      </c>
      <c r="L82" s="15">
        <v>2.6762774999999999</v>
      </c>
      <c r="M82" s="14">
        <f t="shared" si="0"/>
        <v>2003</v>
      </c>
      <c r="N82" s="23">
        <f t="shared" si="77"/>
        <v>4.8104904347826087</v>
      </c>
      <c r="O82" s="23">
        <f t="shared" si="78"/>
        <v>53.323997898550729</v>
      </c>
      <c r="P82" s="43">
        <f t="shared" si="79"/>
        <v>0.69380086956521747</v>
      </c>
      <c r="Q82" s="43">
        <f t="shared" si="80"/>
        <v>1.8557541304347827</v>
      </c>
      <c r="R82" s="43">
        <f t="shared" si="81"/>
        <v>1.8575808695652176</v>
      </c>
      <c r="S82" s="43">
        <f t="shared" si="82"/>
        <v>8.6902024637681166</v>
      </c>
      <c r="T82" s="43">
        <f t="shared" si="83"/>
        <v>0.81660869565217409</v>
      </c>
      <c r="U82" s="43">
        <f t="shared" si="84"/>
        <v>2.8206413043478262</v>
      </c>
      <c r="V82" s="43">
        <f t="shared" si="85"/>
        <v>0.96180956521739136</v>
      </c>
      <c r="W82" s="43">
        <f t="shared" si="86"/>
        <v>1.7144679347826086</v>
      </c>
      <c r="X82" s="22"/>
      <c r="Y82" s="16">
        <f t="shared" si="119"/>
        <v>0.67050328299999995</v>
      </c>
      <c r="Z82" s="16">
        <f t="shared" si="120"/>
        <v>4.7632906861000004</v>
      </c>
      <c r="AA82" s="16">
        <f t="shared" si="121"/>
        <v>0.35432903199999999</v>
      </c>
      <c r="AB82" s="16">
        <f t="shared" si="122"/>
        <v>1.0910426001</v>
      </c>
      <c r="AC82" s="16">
        <f t="shared" si="123"/>
        <v>1.611547565</v>
      </c>
      <c r="AD82" s="16">
        <f t="shared" si="124"/>
        <v>7.9512830153000005</v>
      </c>
      <c r="AE82" s="16">
        <f t="shared" si="125"/>
        <v>8.1976704999999997E-2</v>
      </c>
      <c r="AF82" s="16">
        <f t="shared" si="126"/>
        <v>0.76142381780000001</v>
      </c>
      <c r="AG82" s="16">
        <f t="shared" si="127"/>
        <v>0.63134084700000004</v>
      </c>
      <c r="AH82" s="16">
        <f t="shared" si="128"/>
        <v>2.0688891790000001</v>
      </c>
      <c r="AI82" s="18">
        <f t="shared" si="12"/>
        <v>1.6935242699999999</v>
      </c>
      <c r="AJ82" s="41">
        <f t="shared" si="12"/>
        <v>8.7127068331000004</v>
      </c>
    </row>
    <row r="83" spans="1:36" x14ac:dyDescent="0.2">
      <c r="A83" s="29" t="s">
        <v>5</v>
      </c>
      <c r="B83" s="37">
        <v>2004</v>
      </c>
      <c r="C83" s="15">
        <v>5.8230613043478243</v>
      </c>
      <c r="D83" s="15">
        <v>65.794810416666664</v>
      </c>
      <c r="E83" s="15">
        <v>0.88624391304347816</v>
      </c>
      <c r="F83" s="15">
        <v>2.8332199999999994</v>
      </c>
      <c r="G83" s="15">
        <v>2.0355691304347827</v>
      </c>
      <c r="H83" s="15">
        <v>9.8118354166666659</v>
      </c>
      <c r="I83" s="15">
        <v>0.78256521739130425</v>
      </c>
      <c r="J83" s="15">
        <v>3.3510416666666667</v>
      </c>
      <c r="K83" s="15">
        <v>0.78483695652173913</v>
      </c>
      <c r="L83" s="15">
        <v>2.1133225000000002</v>
      </c>
      <c r="M83" s="14">
        <f t="shared" si="0"/>
        <v>2004</v>
      </c>
      <c r="N83" s="23">
        <f t="shared" si="77"/>
        <v>5.8230613043478243</v>
      </c>
      <c r="O83" s="23">
        <f t="shared" si="78"/>
        <v>59.97174911231884</v>
      </c>
      <c r="P83" s="43">
        <f t="shared" si="79"/>
        <v>0.88624391304347816</v>
      </c>
      <c r="Q83" s="43">
        <f t="shared" si="80"/>
        <v>1.9469760869565214</v>
      </c>
      <c r="R83" s="43">
        <f t="shared" si="81"/>
        <v>2.0355691304347827</v>
      </c>
      <c r="S83" s="43">
        <f t="shared" si="82"/>
        <v>7.7762662862318832</v>
      </c>
      <c r="T83" s="43">
        <f t="shared" si="83"/>
        <v>0.78256521739130425</v>
      </c>
      <c r="U83" s="43">
        <f t="shared" si="84"/>
        <v>2.5684764492753622</v>
      </c>
      <c r="V83" s="43">
        <f t="shared" si="85"/>
        <v>0.78483695652173913</v>
      </c>
      <c r="W83" s="43">
        <f t="shared" si="86"/>
        <v>1.3284855434782612</v>
      </c>
      <c r="X83" s="22"/>
      <c r="Y83" s="16">
        <f t="shared" si="119"/>
        <v>0.67050328299999995</v>
      </c>
      <c r="Z83" s="16">
        <f t="shared" si="120"/>
        <v>4.7632906861000004</v>
      </c>
      <c r="AA83" s="16">
        <f t="shared" si="121"/>
        <v>0.35432903199999999</v>
      </c>
      <c r="AB83" s="16">
        <f t="shared" si="122"/>
        <v>1.0910426001</v>
      </c>
      <c r="AC83" s="16">
        <f t="shared" si="123"/>
        <v>1.611547565</v>
      </c>
      <c r="AD83" s="16">
        <f t="shared" si="124"/>
        <v>7.9512830153000005</v>
      </c>
      <c r="AE83" s="16">
        <f t="shared" si="125"/>
        <v>8.1976704999999997E-2</v>
      </c>
      <c r="AF83" s="16">
        <f t="shared" si="126"/>
        <v>0.76142381780000001</v>
      </c>
      <c r="AG83" s="16">
        <f t="shared" si="127"/>
        <v>0.63134084700000004</v>
      </c>
      <c r="AH83" s="16">
        <f t="shared" si="128"/>
        <v>2.0688891790000001</v>
      </c>
      <c r="AI83" s="18">
        <f t="shared" si="12"/>
        <v>1.6935242699999999</v>
      </c>
      <c r="AJ83" s="41">
        <f t="shared" si="12"/>
        <v>8.7127068331000004</v>
      </c>
    </row>
    <row r="84" spans="1:36" x14ac:dyDescent="0.2">
      <c r="A84" s="29" t="s">
        <v>5</v>
      </c>
      <c r="B84" s="37">
        <v>2005</v>
      </c>
      <c r="C84" s="15">
        <v>4.9605677272727284</v>
      </c>
      <c r="D84" s="15">
        <v>59.098099999999988</v>
      </c>
      <c r="E84" s="15">
        <v>0.79579727272727285</v>
      </c>
      <c r="F84" s="15">
        <v>1.348344347826087</v>
      </c>
      <c r="G84" s="15">
        <v>1.5667718181818182</v>
      </c>
      <c r="H84" s="15">
        <v>7.357862608695652</v>
      </c>
      <c r="I84" s="15">
        <v>0.74950000000000017</v>
      </c>
      <c r="J84" s="15">
        <v>3.2399130434782615</v>
      </c>
      <c r="K84" s="15">
        <v>0.60816636363636356</v>
      </c>
      <c r="L84" s="15">
        <v>1.8590660869565216</v>
      </c>
      <c r="M84" s="14">
        <f t="shared" ref="M84:M165" si="129">B84</f>
        <v>2005</v>
      </c>
      <c r="N84" s="23">
        <f t="shared" si="77"/>
        <v>4.9605677272727284</v>
      </c>
      <c r="O84" s="23">
        <f t="shared" si="78"/>
        <v>54.137532272727256</v>
      </c>
      <c r="P84" s="43">
        <f t="shared" si="79"/>
        <v>0.79579727272727285</v>
      </c>
      <c r="Q84" s="43">
        <f t="shared" si="80"/>
        <v>0.55254707509881418</v>
      </c>
      <c r="R84" s="43">
        <f t="shared" si="81"/>
        <v>1.5667718181818182</v>
      </c>
      <c r="S84" s="43">
        <f t="shared" si="82"/>
        <v>5.7910907905138336</v>
      </c>
      <c r="T84" s="43">
        <f t="shared" si="83"/>
        <v>0.74950000000000017</v>
      </c>
      <c r="U84" s="43">
        <f t="shared" si="84"/>
        <v>2.4904130434782612</v>
      </c>
      <c r="V84" s="43">
        <f t="shared" si="85"/>
        <v>0.60816636363636356</v>
      </c>
      <c r="W84" s="43">
        <f t="shared" si="86"/>
        <v>1.250899723320158</v>
      </c>
      <c r="X84" s="22"/>
      <c r="Y84" s="16">
        <f t="shared" si="119"/>
        <v>0.67050328299999995</v>
      </c>
      <c r="Z84" s="16">
        <f t="shared" si="120"/>
        <v>4.7632906861000004</v>
      </c>
      <c r="AA84" s="16">
        <f t="shared" si="121"/>
        <v>0.35432903199999999</v>
      </c>
      <c r="AB84" s="16">
        <f t="shared" si="122"/>
        <v>1.0910426001</v>
      </c>
      <c r="AC84" s="16">
        <f t="shared" si="123"/>
        <v>1.611547565</v>
      </c>
      <c r="AD84" s="16">
        <f t="shared" si="124"/>
        <v>7.9512830153000005</v>
      </c>
      <c r="AE84" s="16">
        <f t="shared" si="125"/>
        <v>8.1976704999999997E-2</v>
      </c>
      <c r="AF84" s="16">
        <f t="shared" si="126"/>
        <v>0.76142381780000001</v>
      </c>
      <c r="AG84" s="16">
        <f t="shared" si="127"/>
        <v>0.63134084700000004</v>
      </c>
      <c r="AH84" s="16">
        <f t="shared" si="128"/>
        <v>2.0688891790000001</v>
      </c>
      <c r="AI84" s="18">
        <f t="shared" si="12"/>
        <v>1.6935242699999999</v>
      </c>
      <c r="AJ84" s="41">
        <f t="shared" si="12"/>
        <v>8.7127068331000004</v>
      </c>
    </row>
    <row r="85" spans="1:36" x14ac:dyDescent="0.2">
      <c r="A85" s="29" t="s">
        <v>5</v>
      </c>
      <c r="B85" s="37">
        <v>2006</v>
      </c>
      <c r="C85" s="15">
        <v>4.736077083333333</v>
      </c>
      <c r="D85" s="15">
        <v>60.001978750000013</v>
      </c>
      <c r="E85" s="15">
        <v>0.41883874999999998</v>
      </c>
      <c r="F85" s="15">
        <v>1.9603575</v>
      </c>
      <c r="G85" s="15">
        <v>1.5972699999999997</v>
      </c>
      <c r="H85" s="15">
        <v>6.4616291666666674</v>
      </c>
      <c r="I85" s="15">
        <v>0.66825000000000012</v>
      </c>
      <c r="J85" s="15">
        <v>2.8348749999999998</v>
      </c>
      <c r="K85" s="15">
        <v>0.74032749999999992</v>
      </c>
      <c r="L85" s="15">
        <v>2.2354824999999994</v>
      </c>
      <c r="M85" s="14">
        <f t="shared" si="129"/>
        <v>2006</v>
      </c>
      <c r="N85" s="23">
        <f t="shared" si="77"/>
        <v>4.736077083333333</v>
      </c>
      <c r="O85" s="23">
        <f t="shared" si="78"/>
        <v>55.265901666666679</v>
      </c>
      <c r="P85" s="43">
        <f t="shared" si="79"/>
        <v>0.41883874999999998</v>
      </c>
      <c r="Q85" s="43">
        <f t="shared" si="80"/>
        <v>1.54151875</v>
      </c>
      <c r="R85" s="43">
        <f t="shared" si="81"/>
        <v>1.5972699999999997</v>
      </c>
      <c r="S85" s="43">
        <f t="shared" si="82"/>
        <v>4.8643591666666675</v>
      </c>
      <c r="T85" s="43">
        <f t="shared" si="83"/>
        <v>0.66825000000000012</v>
      </c>
      <c r="U85" s="43">
        <f t="shared" si="84"/>
        <v>2.1666249999999998</v>
      </c>
      <c r="V85" s="43">
        <f t="shared" si="85"/>
        <v>0.74032749999999992</v>
      </c>
      <c r="W85" s="43">
        <f t="shared" si="86"/>
        <v>1.4951549999999996</v>
      </c>
      <c r="X85" s="22"/>
      <c r="Y85" s="16">
        <f t="shared" si="119"/>
        <v>0.67050328299999995</v>
      </c>
      <c r="Z85" s="16">
        <f t="shared" si="120"/>
        <v>4.7632906861000004</v>
      </c>
      <c r="AA85" s="16">
        <f t="shared" si="121"/>
        <v>0.35432903199999999</v>
      </c>
      <c r="AB85" s="16">
        <f t="shared" si="122"/>
        <v>1.0910426001</v>
      </c>
      <c r="AC85" s="16">
        <f t="shared" si="123"/>
        <v>1.611547565</v>
      </c>
      <c r="AD85" s="16">
        <f t="shared" si="124"/>
        <v>7.9512830153000005</v>
      </c>
      <c r="AE85" s="16">
        <f t="shared" si="125"/>
        <v>8.1976704999999997E-2</v>
      </c>
      <c r="AF85" s="16">
        <f t="shared" si="126"/>
        <v>0.76142381780000001</v>
      </c>
      <c r="AG85" s="16">
        <f t="shared" si="127"/>
        <v>0.63134084700000004</v>
      </c>
      <c r="AH85" s="16">
        <f t="shared" si="128"/>
        <v>2.0688891790000001</v>
      </c>
      <c r="AI85" s="18">
        <f t="shared" si="12"/>
        <v>1.6935242699999999</v>
      </c>
      <c r="AJ85" s="41">
        <f t="shared" si="12"/>
        <v>8.7127068331000004</v>
      </c>
    </row>
    <row r="86" spans="1:36" x14ac:dyDescent="0.2">
      <c r="A86" s="29" t="s">
        <v>5</v>
      </c>
      <c r="B86" s="37">
        <v>2007</v>
      </c>
      <c r="C86" s="15">
        <v>5.2079386363636386</v>
      </c>
      <c r="D86" s="15">
        <v>58.939062608695643</v>
      </c>
      <c r="E86" s="15">
        <v>0.64495409090909084</v>
      </c>
      <c r="F86" s="15">
        <v>1.6375952173913044</v>
      </c>
      <c r="G86" s="15">
        <v>1.4721895454545453</v>
      </c>
      <c r="H86" s="15">
        <v>10.512607826086953</v>
      </c>
      <c r="I86" s="15">
        <v>0.68590909090909102</v>
      </c>
      <c r="J86" s="15">
        <v>3.44895652173913</v>
      </c>
      <c r="K86" s="15">
        <v>0.70000636363636359</v>
      </c>
      <c r="L86" s="15">
        <v>2.4657104347826091</v>
      </c>
      <c r="M86" s="14">
        <f t="shared" si="129"/>
        <v>2007</v>
      </c>
      <c r="N86" s="23">
        <f t="shared" si="77"/>
        <v>5.2079386363636386</v>
      </c>
      <c r="O86" s="23">
        <f t="shared" si="78"/>
        <v>53.731123972332007</v>
      </c>
      <c r="P86" s="43">
        <f t="shared" si="79"/>
        <v>0.64495409090909084</v>
      </c>
      <c r="Q86" s="43">
        <f t="shared" si="80"/>
        <v>0.99264112648221359</v>
      </c>
      <c r="R86" s="43">
        <f t="shared" si="81"/>
        <v>1.4721895454545453</v>
      </c>
      <c r="S86" s="43">
        <f t="shared" si="82"/>
        <v>9.0404182806324069</v>
      </c>
      <c r="T86" s="43">
        <f t="shared" si="83"/>
        <v>0.68590909090909102</v>
      </c>
      <c r="U86" s="43">
        <f t="shared" si="84"/>
        <v>2.763047430830039</v>
      </c>
      <c r="V86" s="43">
        <f t="shared" si="85"/>
        <v>0.70000636363636359</v>
      </c>
      <c r="W86" s="43">
        <f t="shared" si="86"/>
        <v>1.7657040711462455</v>
      </c>
      <c r="X86" s="22"/>
      <c r="Y86" s="16">
        <f t="shared" si="119"/>
        <v>0.67050328299999995</v>
      </c>
      <c r="Z86" s="16">
        <f t="shared" si="120"/>
        <v>4.7632906861000004</v>
      </c>
      <c r="AA86" s="16">
        <f t="shared" si="121"/>
        <v>0.35432903199999999</v>
      </c>
      <c r="AB86" s="16">
        <f t="shared" si="122"/>
        <v>1.0910426001</v>
      </c>
      <c r="AC86" s="16">
        <f t="shared" si="123"/>
        <v>1.611547565</v>
      </c>
      <c r="AD86" s="16">
        <f t="shared" si="124"/>
        <v>7.9512830153000005</v>
      </c>
      <c r="AE86" s="16">
        <f t="shared" si="125"/>
        <v>8.1976704999999997E-2</v>
      </c>
      <c r="AF86" s="16">
        <f t="shared" si="126"/>
        <v>0.76142381780000001</v>
      </c>
      <c r="AG86" s="16">
        <f t="shared" si="127"/>
        <v>0.63134084700000004</v>
      </c>
      <c r="AH86" s="16">
        <f t="shared" si="128"/>
        <v>2.0688891790000001</v>
      </c>
      <c r="AI86" s="18">
        <f t="shared" si="12"/>
        <v>1.6935242699999999</v>
      </c>
      <c r="AJ86" s="41">
        <f t="shared" si="12"/>
        <v>8.7127068331000004</v>
      </c>
    </row>
    <row r="87" spans="1:36" x14ac:dyDescent="0.2">
      <c r="A87" s="29" t="s">
        <v>5</v>
      </c>
      <c r="B87" s="37">
        <v>2008</v>
      </c>
      <c r="C87" s="15">
        <v>4.1777340909090901</v>
      </c>
      <c r="D87" s="15">
        <v>30.204443181818181</v>
      </c>
      <c r="E87" s="15">
        <v>0.57287999999999994</v>
      </c>
      <c r="F87" s="15">
        <v>1.1744463636363638</v>
      </c>
      <c r="G87" s="15">
        <v>1.4414172727272729</v>
      </c>
      <c r="H87" s="15">
        <v>5.4478018181818184</v>
      </c>
      <c r="I87" s="15">
        <v>0.47090909090909089</v>
      </c>
      <c r="J87" s="15">
        <v>1.8137727272727275</v>
      </c>
      <c r="K87" s="15">
        <v>0.76009727272727268</v>
      </c>
      <c r="L87" s="15">
        <v>1.4153072727272729</v>
      </c>
      <c r="M87" s="14">
        <f t="shared" si="129"/>
        <v>2008</v>
      </c>
      <c r="N87" s="23">
        <f t="shared" si="77"/>
        <v>4.1777340909090901</v>
      </c>
      <c r="O87" s="23">
        <f t="shared" si="78"/>
        <v>26.02670909090909</v>
      </c>
      <c r="P87" s="43">
        <f t="shared" si="79"/>
        <v>0.57287999999999994</v>
      </c>
      <c r="Q87" s="43">
        <f t="shared" si="80"/>
        <v>0.60156636363636384</v>
      </c>
      <c r="R87" s="43">
        <f t="shared" si="81"/>
        <v>1.4414172727272729</v>
      </c>
      <c r="S87" s="43">
        <f t="shared" si="82"/>
        <v>4.0063845454545453</v>
      </c>
      <c r="T87" s="43">
        <f t="shared" si="83"/>
        <v>0.47090909090909089</v>
      </c>
      <c r="U87" s="43">
        <f t="shared" si="84"/>
        <v>1.3428636363636366</v>
      </c>
      <c r="V87" s="43">
        <f t="shared" si="85"/>
        <v>0.76009727272727268</v>
      </c>
      <c r="W87" s="43">
        <f t="shared" si="86"/>
        <v>0.65521000000000018</v>
      </c>
      <c r="X87" s="22"/>
      <c r="Y87" s="16">
        <f t="shared" si="119"/>
        <v>0.67050328299999995</v>
      </c>
      <c r="Z87" s="16">
        <f t="shared" si="120"/>
        <v>4.7632906861000004</v>
      </c>
      <c r="AA87" s="16">
        <f t="shared" si="121"/>
        <v>0.35432903199999999</v>
      </c>
      <c r="AB87" s="16">
        <f t="shared" si="122"/>
        <v>1.0910426001</v>
      </c>
      <c r="AC87" s="16">
        <f t="shared" si="123"/>
        <v>1.611547565</v>
      </c>
      <c r="AD87" s="16">
        <f t="shared" si="124"/>
        <v>7.9512830153000005</v>
      </c>
      <c r="AE87" s="16">
        <f t="shared" si="125"/>
        <v>8.1976704999999997E-2</v>
      </c>
      <c r="AF87" s="16">
        <f t="shared" si="126"/>
        <v>0.76142381780000001</v>
      </c>
      <c r="AG87" s="16">
        <f t="shared" si="127"/>
        <v>0.63134084700000004</v>
      </c>
      <c r="AH87" s="16">
        <f t="shared" si="128"/>
        <v>2.0688891790000001</v>
      </c>
      <c r="AI87" s="18">
        <f t="shared" si="12"/>
        <v>1.6935242699999999</v>
      </c>
      <c r="AJ87" s="41">
        <f t="shared" si="12"/>
        <v>8.7127068331000004</v>
      </c>
    </row>
    <row r="88" spans="1:36" x14ac:dyDescent="0.2">
      <c r="A88" s="29" t="s">
        <v>5</v>
      </c>
      <c r="B88" s="37">
        <v>2009</v>
      </c>
      <c r="C88" s="15" t="s">
        <v>249</v>
      </c>
      <c r="D88" s="15" t="s">
        <v>249</v>
      </c>
      <c r="E88" s="15" t="s">
        <v>249</v>
      </c>
      <c r="F88" s="15" t="s">
        <v>249</v>
      </c>
      <c r="G88" s="15" t="s">
        <v>249</v>
      </c>
      <c r="H88" s="15" t="s">
        <v>249</v>
      </c>
      <c r="I88" s="15" t="s">
        <v>249</v>
      </c>
      <c r="J88" s="15" t="s">
        <v>249</v>
      </c>
      <c r="K88" s="15" t="s">
        <v>249</v>
      </c>
      <c r="L88" s="15" t="s">
        <v>249</v>
      </c>
      <c r="M88" s="14">
        <f t="shared" si="129"/>
        <v>2009</v>
      </c>
      <c r="N88" s="23"/>
      <c r="O88" s="23"/>
      <c r="P88" s="43"/>
      <c r="Q88" s="43"/>
      <c r="R88" s="43"/>
      <c r="S88" s="43"/>
      <c r="T88" s="43"/>
      <c r="U88" s="43"/>
      <c r="V88" s="43"/>
      <c r="W88" s="43"/>
      <c r="X88" s="22"/>
      <c r="Y88" s="16">
        <f t="shared" ref="Y88:Y89" si="130">Y87</f>
        <v>0.67050328299999995</v>
      </c>
      <c r="Z88" s="16">
        <f t="shared" ref="Z88:Z89" si="131">Z87</f>
        <v>4.7632906861000004</v>
      </c>
      <c r="AA88" s="16">
        <f t="shared" ref="AA88:AA89" si="132">AA87</f>
        <v>0.35432903199999999</v>
      </c>
      <c r="AB88" s="16">
        <f t="shared" ref="AB88:AB89" si="133">AB87</f>
        <v>1.0910426001</v>
      </c>
      <c r="AC88" s="16">
        <f t="shared" ref="AC88:AC89" si="134">AC87</f>
        <v>1.611547565</v>
      </c>
      <c r="AD88" s="16">
        <f t="shared" ref="AD88:AD89" si="135">AD87</f>
        <v>7.9512830153000005</v>
      </c>
      <c r="AE88" s="16">
        <f t="shared" ref="AE88:AE89" si="136">AE87</f>
        <v>8.1976704999999997E-2</v>
      </c>
      <c r="AF88" s="16">
        <f t="shared" ref="AF88:AF89" si="137">AF87</f>
        <v>0.76142381780000001</v>
      </c>
      <c r="AG88" s="16">
        <f t="shared" ref="AG88:AG89" si="138">AG87</f>
        <v>0.63134084700000004</v>
      </c>
      <c r="AH88" s="16">
        <f t="shared" ref="AH88:AH89" si="139">AH87</f>
        <v>2.0688891790000001</v>
      </c>
      <c r="AI88" s="18">
        <f t="shared" ref="AI88:AI89" si="140">AC88+AE88</f>
        <v>1.6935242699999999</v>
      </c>
      <c r="AJ88" s="41">
        <f t="shared" ref="AJ88:AJ89" si="141">AD88+AF88</f>
        <v>8.7127068331000004</v>
      </c>
    </row>
    <row r="89" spans="1:36" x14ac:dyDescent="0.2">
      <c r="A89" s="29" t="s">
        <v>5</v>
      </c>
      <c r="B89" s="37">
        <v>2010</v>
      </c>
      <c r="C89" s="15" t="s">
        <v>249</v>
      </c>
      <c r="D89" s="15" t="s">
        <v>249</v>
      </c>
      <c r="E89" s="15" t="s">
        <v>249</v>
      </c>
      <c r="F89" s="15" t="s">
        <v>249</v>
      </c>
      <c r="G89" s="15" t="s">
        <v>249</v>
      </c>
      <c r="H89" s="15" t="s">
        <v>249</v>
      </c>
      <c r="I89" s="15" t="s">
        <v>249</v>
      </c>
      <c r="J89" s="15" t="s">
        <v>249</v>
      </c>
      <c r="K89" s="15" t="s">
        <v>249</v>
      </c>
      <c r="L89" s="15" t="s">
        <v>249</v>
      </c>
      <c r="M89" s="14">
        <f t="shared" si="129"/>
        <v>2010</v>
      </c>
      <c r="N89" s="23"/>
      <c r="O89" s="23"/>
      <c r="P89" s="43"/>
      <c r="Q89" s="43"/>
      <c r="R89" s="43"/>
      <c r="S89" s="43"/>
      <c r="T89" s="43"/>
      <c r="U89" s="43"/>
      <c r="V89" s="43"/>
      <c r="W89" s="43"/>
      <c r="X89" s="22"/>
      <c r="Y89" s="16">
        <f t="shared" si="130"/>
        <v>0.67050328299999995</v>
      </c>
      <c r="Z89" s="16">
        <f t="shared" si="131"/>
        <v>4.7632906861000004</v>
      </c>
      <c r="AA89" s="16">
        <f t="shared" si="132"/>
        <v>0.35432903199999999</v>
      </c>
      <c r="AB89" s="16">
        <f t="shared" si="133"/>
        <v>1.0910426001</v>
      </c>
      <c r="AC89" s="16">
        <f t="shared" si="134"/>
        <v>1.611547565</v>
      </c>
      <c r="AD89" s="16">
        <f t="shared" si="135"/>
        <v>7.9512830153000005</v>
      </c>
      <c r="AE89" s="16">
        <f t="shared" si="136"/>
        <v>8.1976704999999997E-2</v>
      </c>
      <c r="AF89" s="16">
        <f t="shared" si="137"/>
        <v>0.76142381780000001</v>
      </c>
      <c r="AG89" s="16">
        <f t="shared" si="138"/>
        <v>0.63134084700000004</v>
      </c>
      <c r="AH89" s="16">
        <f t="shared" si="139"/>
        <v>2.0688891790000001</v>
      </c>
      <c r="AI89" s="18">
        <f t="shared" si="140"/>
        <v>1.6935242699999999</v>
      </c>
      <c r="AJ89" s="41">
        <f t="shared" si="141"/>
        <v>8.7127068331000004</v>
      </c>
    </row>
    <row r="90" spans="1:36" x14ac:dyDescent="0.2">
      <c r="A90" s="29" t="s">
        <v>5</v>
      </c>
      <c r="B90" s="37">
        <v>2011</v>
      </c>
      <c r="C90" s="15">
        <v>3.9854928571428565</v>
      </c>
      <c r="D90" s="15">
        <v>34.710073181818181</v>
      </c>
      <c r="E90" s="15">
        <v>0.68283809523809524</v>
      </c>
      <c r="F90" s="15">
        <v>2.2661099999999998</v>
      </c>
      <c r="G90" s="15">
        <v>1.636424761904762</v>
      </c>
      <c r="H90" s="15">
        <v>8.1632004545454571</v>
      </c>
      <c r="I90" s="15">
        <v>0.53676190476190477</v>
      </c>
      <c r="J90" s="15">
        <v>2.4865454545454546</v>
      </c>
      <c r="K90" s="15">
        <v>0.85268190476190475</v>
      </c>
      <c r="L90" s="15">
        <v>1.8617900000000001</v>
      </c>
      <c r="M90" s="14">
        <f t="shared" si="129"/>
        <v>2011</v>
      </c>
      <c r="N90" s="23">
        <f t="shared" ref="N90:N91" si="142">C90</f>
        <v>3.9854928571428565</v>
      </c>
      <c r="O90" s="23">
        <f t="shared" ref="O90:O91" si="143">D90-C90</f>
        <v>30.724580324675326</v>
      </c>
      <c r="P90" s="43">
        <f t="shared" ref="P90:P91" si="144">E90</f>
        <v>0.68283809523809524</v>
      </c>
      <c r="Q90" s="43">
        <f t="shared" ref="Q90:Q91" si="145">F90-E90</f>
        <v>1.5832719047619046</v>
      </c>
      <c r="R90" s="43">
        <f t="shared" ref="R90:R91" si="146">G90</f>
        <v>1.636424761904762</v>
      </c>
      <c r="S90" s="43">
        <f t="shared" ref="S90:S91" si="147">H90-G90</f>
        <v>6.5267756926406948</v>
      </c>
      <c r="T90" s="43">
        <f t="shared" ref="T90:T91" si="148">I90</f>
        <v>0.53676190476190477</v>
      </c>
      <c r="U90" s="43">
        <f t="shared" ref="U90:U91" si="149">J90-I90</f>
        <v>1.9497835497835498</v>
      </c>
      <c r="V90" s="43">
        <f t="shared" ref="V90:V91" si="150">K90</f>
        <v>0.85268190476190475</v>
      </c>
      <c r="W90" s="43">
        <f t="shared" ref="W90:W91" si="151">L90-K90</f>
        <v>1.0091080952380953</v>
      </c>
      <c r="X90" s="22"/>
      <c r="Y90" s="16">
        <f t="shared" ref="Y90:AH90" si="152">Y87</f>
        <v>0.67050328299999995</v>
      </c>
      <c r="Z90" s="16">
        <f t="shared" si="152"/>
        <v>4.7632906861000004</v>
      </c>
      <c r="AA90" s="16">
        <f t="shared" si="152"/>
        <v>0.35432903199999999</v>
      </c>
      <c r="AB90" s="16">
        <f t="shared" si="152"/>
        <v>1.0910426001</v>
      </c>
      <c r="AC90" s="16">
        <f t="shared" si="152"/>
        <v>1.611547565</v>
      </c>
      <c r="AD90" s="16">
        <f t="shared" si="152"/>
        <v>7.9512830153000005</v>
      </c>
      <c r="AE90" s="16">
        <f t="shared" si="152"/>
        <v>8.1976704999999997E-2</v>
      </c>
      <c r="AF90" s="16">
        <f t="shared" si="152"/>
        <v>0.76142381780000001</v>
      </c>
      <c r="AG90" s="16">
        <f t="shared" si="152"/>
        <v>0.63134084700000004</v>
      </c>
      <c r="AH90" s="16">
        <f t="shared" si="152"/>
        <v>2.0688891790000001</v>
      </c>
      <c r="AI90" s="18">
        <f t="shared" si="12"/>
        <v>1.6935242699999999</v>
      </c>
      <c r="AJ90" s="41">
        <f t="shared" si="12"/>
        <v>8.7127068331000004</v>
      </c>
    </row>
    <row r="91" spans="1:36" x14ac:dyDescent="0.2">
      <c r="A91" s="29" t="s">
        <v>5</v>
      </c>
      <c r="B91" s="37">
        <v>2012</v>
      </c>
      <c r="C91" s="15">
        <v>3.5132954545454549</v>
      </c>
      <c r="D91" s="15">
        <v>22.56501347826087</v>
      </c>
      <c r="E91" s="15">
        <v>0.67475045454545457</v>
      </c>
      <c r="F91" s="15">
        <v>1.5173969565217396</v>
      </c>
      <c r="G91" s="15">
        <v>1.4011836363636361</v>
      </c>
      <c r="H91" s="15">
        <v>6.835774782608695</v>
      </c>
      <c r="I91" s="15">
        <v>0.49490909090909091</v>
      </c>
      <c r="J91" s="15">
        <v>1.9919999999999995</v>
      </c>
      <c r="K91" s="15">
        <v>0.61345636363636358</v>
      </c>
      <c r="L91" s="15">
        <v>2.1838391304347833</v>
      </c>
      <c r="M91" s="14">
        <f t="shared" si="129"/>
        <v>2012</v>
      </c>
      <c r="N91" s="23">
        <f t="shared" si="142"/>
        <v>3.5132954545454549</v>
      </c>
      <c r="O91" s="23">
        <f t="shared" si="143"/>
        <v>19.051718023715416</v>
      </c>
      <c r="P91" s="43">
        <f t="shared" si="144"/>
        <v>0.67475045454545457</v>
      </c>
      <c r="Q91" s="43">
        <f t="shared" si="145"/>
        <v>0.84264650197628499</v>
      </c>
      <c r="R91" s="43">
        <f t="shared" si="146"/>
        <v>1.4011836363636361</v>
      </c>
      <c r="S91" s="43">
        <f t="shared" si="147"/>
        <v>5.4345911462450589</v>
      </c>
      <c r="T91" s="43">
        <f t="shared" si="148"/>
        <v>0.49490909090909091</v>
      </c>
      <c r="U91" s="43">
        <f t="shared" si="149"/>
        <v>1.4970909090909086</v>
      </c>
      <c r="V91" s="43">
        <f t="shared" si="150"/>
        <v>0.61345636363636358</v>
      </c>
      <c r="W91" s="43">
        <f t="shared" si="151"/>
        <v>1.5703827667984198</v>
      </c>
      <c r="X91" s="22"/>
      <c r="Y91" s="16">
        <f t="shared" si="119"/>
        <v>0.67050328299999995</v>
      </c>
      <c r="Z91" s="16">
        <f t="shared" si="120"/>
        <v>4.7632906861000004</v>
      </c>
      <c r="AA91" s="16">
        <f t="shared" si="121"/>
        <v>0.35432903199999999</v>
      </c>
      <c r="AB91" s="16">
        <f t="shared" si="122"/>
        <v>1.0910426001</v>
      </c>
      <c r="AC91" s="16">
        <f t="shared" si="123"/>
        <v>1.611547565</v>
      </c>
      <c r="AD91" s="16">
        <f t="shared" si="124"/>
        <v>7.9512830153000005</v>
      </c>
      <c r="AE91" s="16">
        <f t="shared" si="125"/>
        <v>8.1976704999999997E-2</v>
      </c>
      <c r="AF91" s="16">
        <f t="shared" si="126"/>
        <v>0.76142381780000001</v>
      </c>
      <c r="AG91" s="16">
        <f t="shared" si="127"/>
        <v>0.63134084700000004</v>
      </c>
      <c r="AH91" s="16">
        <f t="shared" si="128"/>
        <v>2.0688891790000001</v>
      </c>
      <c r="AI91" s="18">
        <f t="shared" si="12"/>
        <v>1.6935242699999999</v>
      </c>
      <c r="AJ91" s="41">
        <f t="shared" si="12"/>
        <v>8.7127068331000004</v>
      </c>
    </row>
    <row r="92" spans="1:36" x14ac:dyDescent="0.2">
      <c r="A92" s="29" t="s">
        <v>5</v>
      </c>
      <c r="B92" s="37">
        <v>2013</v>
      </c>
      <c r="C92" s="15">
        <v>3.5432945454545459</v>
      </c>
      <c r="D92" s="15">
        <v>19.886761304347825</v>
      </c>
      <c r="E92" s="15">
        <v>0.50985681818181827</v>
      </c>
      <c r="F92" s="15">
        <v>2.9072756521739138</v>
      </c>
      <c r="G92" s="15">
        <v>0.95237454545454525</v>
      </c>
      <c r="H92" s="15">
        <v>4.9679339130434785</v>
      </c>
      <c r="I92" s="15">
        <v>0.30527272727272731</v>
      </c>
      <c r="J92" s="15">
        <v>1.6316086956521743</v>
      </c>
      <c r="K92" s="15">
        <v>0.66138272727272718</v>
      </c>
      <c r="L92" s="15">
        <v>1.7136921739130435</v>
      </c>
      <c r="M92" s="14">
        <f t="shared" si="129"/>
        <v>2013</v>
      </c>
      <c r="N92" s="23">
        <f t="shared" si="77"/>
        <v>3.5432945454545459</v>
      </c>
      <c r="O92" s="23">
        <f t="shared" si="78"/>
        <v>16.343466758893278</v>
      </c>
      <c r="P92" s="43">
        <f t="shared" si="79"/>
        <v>0.50985681818181827</v>
      </c>
      <c r="Q92" s="43">
        <f t="shared" si="80"/>
        <v>2.3974188339920954</v>
      </c>
      <c r="R92" s="43">
        <f t="shared" si="81"/>
        <v>0.95237454545454525</v>
      </c>
      <c r="S92" s="43">
        <f t="shared" si="82"/>
        <v>4.0155593675889332</v>
      </c>
      <c r="T92" s="43">
        <f t="shared" si="83"/>
        <v>0.30527272727272731</v>
      </c>
      <c r="U92" s="43">
        <f t="shared" si="84"/>
        <v>1.3263359683794469</v>
      </c>
      <c r="V92" s="43">
        <f t="shared" si="85"/>
        <v>0.66138272727272718</v>
      </c>
      <c r="W92" s="43">
        <f t="shared" si="86"/>
        <v>1.0523094466403164</v>
      </c>
      <c r="X92" s="22"/>
      <c r="Y92" s="16">
        <f t="shared" si="119"/>
        <v>0.67050328299999995</v>
      </c>
      <c r="Z92" s="16">
        <f t="shared" si="120"/>
        <v>4.7632906861000004</v>
      </c>
      <c r="AA92" s="16">
        <f t="shared" si="121"/>
        <v>0.35432903199999999</v>
      </c>
      <c r="AB92" s="16">
        <f t="shared" si="122"/>
        <v>1.0910426001</v>
      </c>
      <c r="AC92" s="16">
        <f t="shared" si="123"/>
        <v>1.611547565</v>
      </c>
      <c r="AD92" s="16">
        <f t="shared" si="124"/>
        <v>7.9512830153000005</v>
      </c>
      <c r="AE92" s="16">
        <f t="shared" si="125"/>
        <v>8.1976704999999997E-2</v>
      </c>
      <c r="AF92" s="16">
        <f t="shared" si="126"/>
        <v>0.76142381780000001</v>
      </c>
      <c r="AG92" s="16">
        <f t="shared" si="127"/>
        <v>0.63134084700000004</v>
      </c>
      <c r="AH92" s="16">
        <f t="shared" si="128"/>
        <v>2.0688891790000001</v>
      </c>
      <c r="AI92" s="18">
        <f t="shared" si="12"/>
        <v>1.6935242699999999</v>
      </c>
      <c r="AJ92" s="41">
        <f t="shared" si="12"/>
        <v>8.7127068331000004</v>
      </c>
    </row>
    <row r="93" spans="1:36" x14ac:dyDescent="0.2">
      <c r="A93" s="29" t="s">
        <v>5</v>
      </c>
      <c r="B93" s="37">
        <v>2014</v>
      </c>
      <c r="C93" s="15">
        <v>3.9498534782608705</v>
      </c>
      <c r="D93" s="15">
        <v>25.391799130434787</v>
      </c>
      <c r="E93" s="15">
        <v>0.61053999999999997</v>
      </c>
      <c r="F93" s="15">
        <v>2.4168952173913043</v>
      </c>
      <c r="G93" s="15">
        <v>1.3963221739130434</v>
      </c>
      <c r="H93" s="15">
        <v>5.0875513043478264</v>
      </c>
      <c r="I93" s="15">
        <v>0.48152173913043483</v>
      </c>
      <c r="J93" s="15">
        <v>1.7146521739130434</v>
      </c>
      <c r="K93" s="15">
        <v>0.48968086956521734</v>
      </c>
      <c r="L93" s="15">
        <v>1.7690243478260872</v>
      </c>
      <c r="M93" s="14">
        <f t="shared" si="129"/>
        <v>2014</v>
      </c>
      <c r="N93" s="23">
        <f t="shared" si="77"/>
        <v>3.9498534782608705</v>
      </c>
      <c r="O93" s="23">
        <f t="shared" si="78"/>
        <v>21.441945652173917</v>
      </c>
      <c r="P93" s="43">
        <f t="shared" si="79"/>
        <v>0.61053999999999997</v>
      </c>
      <c r="Q93" s="43">
        <f t="shared" si="80"/>
        <v>1.8063552173913044</v>
      </c>
      <c r="R93" s="43">
        <f t="shared" si="81"/>
        <v>1.3963221739130434</v>
      </c>
      <c r="S93" s="43">
        <f t="shared" si="82"/>
        <v>3.6912291304347828</v>
      </c>
      <c r="T93" s="43">
        <f t="shared" si="83"/>
        <v>0.48152173913043483</v>
      </c>
      <c r="U93" s="43">
        <f t="shared" si="84"/>
        <v>1.2331304347826086</v>
      </c>
      <c r="V93" s="43">
        <f t="shared" si="85"/>
        <v>0.48968086956521734</v>
      </c>
      <c r="W93" s="43">
        <f t="shared" si="86"/>
        <v>1.2793434782608699</v>
      </c>
      <c r="X93" s="22"/>
      <c r="Y93" s="16">
        <f t="shared" si="119"/>
        <v>0.67050328299999995</v>
      </c>
      <c r="Z93" s="16">
        <f t="shared" si="120"/>
        <v>4.7632906861000004</v>
      </c>
      <c r="AA93" s="16">
        <f t="shared" si="121"/>
        <v>0.35432903199999999</v>
      </c>
      <c r="AB93" s="16">
        <f t="shared" si="122"/>
        <v>1.0910426001</v>
      </c>
      <c r="AC93" s="16">
        <f t="shared" si="123"/>
        <v>1.611547565</v>
      </c>
      <c r="AD93" s="16">
        <f t="shared" si="124"/>
        <v>7.9512830153000005</v>
      </c>
      <c r="AE93" s="16">
        <f t="shared" si="125"/>
        <v>8.1976704999999997E-2</v>
      </c>
      <c r="AF93" s="16">
        <f t="shared" si="126"/>
        <v>0.76142381780000001</v>
      </c>
      <c r="AG93" s="16">
        <f t="shared" si="127"/>
        <v>0.63134084700000004</v>
      </c>
      <c r="AH93" s="16">
        <f t="shared" si="128"/>
        <v>2.0688891790000001</v>
      </c>
      <c r="AI93" s="18">
        <f t="shared" si="12"/>
        <v>1.6935242699999999</v>
      </c>
      <c r="AJ93" s="41">
        <f t="shared" si="12"/>
        <v>8.7127068331000004</v>
      </c>
    </row>
    <row r="94" spans="1:36" x14ac:dyDescent="0.2">
      <c r="A94" s="29" t="s">
        <v>5</v>
      </c>
      <c r="B94" s="37">
        <v>2015</v>
      </c>
      <c r="C94" s="15">
        <v>2.6692819047619047</v>
      </c>
      <c r="D94" s="15">
        <v>20.160181363636365</v>
      </c>
      <c r="E94" s="15">
        <v>0.51477714285714282</v>
      </c>
      <c r="F94" s="15">
        <v>3.4500213636363628</v>
      </c>
      <c r="G94" s="15">
        <v>1.4270442857142855</v>
      </c>
      <c r="H94" s="15">
        <v>6.4735131818181806</v>
      </c>
      <c r="I94" s="15">
        <v>0.26174761904761901</v>
      </c>
      <c r="J94" s="15">
        <v>1.8759954545454542</v>
      </c>
      <c r="K94" s="15">
        <v>0.50169142857142845</v>
      </c>
      <c r="L94" s="15">
        <v>1.4265945454545452</v>
      </c>
      <c r="M94" s="14">
        <f t="shared" si="129"/>
        <v>2015</v>
      </c>
      <c r="N94" s="23">
        <f t="shared" si="77"/>
        <v>2.6692819047619047</v>
      </c>
      <c r="O94" s="23">
        <f t="shared" si="78"/>
        <v>17.490899458874459</v>
      </c>
      <c r="P94" s="43">
        <f t="shared" si="79"/>
        <v>0.51477714285714282</v>
      </c>
      <c r="Q94" s="43">
        <f t="shared" si="80"/>
        <v>2.9352442207792198</v>
      </c>
      <c r="R94" s="43">
        <f t="shared" si="81"/>
        <v>1.4270442857142855</v>
      </c>
      <c r="S94" s="43">
        <f t="shared" si="82"/>
        <v>5.046468896103895</v>
      </c>
      <c r="T94" s="43">
        <f t="shared" si="83"/>
        <v>0.26174761904761901</v>
      </c>
      <c r="U94" s="43">
        <f t="shared" si="84"/>
        <v>1.6142478354978351</v>
      </c>
      <c r="V94" s="43">
        <f t="shared" si="85"/>
        <v>0.50169142857142845</v>
      </c>
      <c r="W94" s="43">
        <f t="shared" si="86"/>
        <v>0.92490311688311677</v>
      </c>
      <c r="X94" s="22"/>
      <c r="Y94" s="16">
        <f t="shared" si="119"/>
        <v>0.67050328299999995</v>
      </c>
      <c r="Z94" s="16">
        <f t="shared" si="120"/>
        <v>4.7632906861000004</v>
      </c>
      <c r="AA94" s="16">
        <f t="shared" si="121"/>
        <v>0.35432903199999999</v>
      </c>
      <c r="AB94" s="16">
        <f t="shared" si="122"/>
        <v>1.0910426001</v>
      </c>
      <c r="AC94" s="16">
        <f t="shared" si="123"/>
        <v>1.611547565</v>
      </c>
      <c r="AD94" s="16">
        <f t="shared" si="124"/>
        <v>7.9512830153000005</v>
      </c>
      <c r="AE94" s="16">
        <f t="shared" si="125"/>
        <v>8.1976704999999997E-2</v>
      </c>
      <c r="AF94" s="16">
        <f t="shared" si="126"/>
        <v>0.76142381780000001</v>
      </c>
      <c r="AG94" s="16">
        <f t="shared" si="127"/>
        <v>0.63134084700000004</v>
      </c>
      <c r="AH94" s="16">
        <f t="shared" si="128"/>
        <v>2.0688891790000001</v>
      </c>
      <c r="AI94" s="18">
        <f t="shared" si="12"/>
        <v>1.6935242699999999</v>
      </c>
      <c r="AJ94" s="41">
        <f t="shared" si="12"/>
        <v>8.7127068331000004</v>
      </c>
    </row>
    <row r="95" spans="1:36" x14ac:dyDescent="0.2">
      <c r="A95" s="29" t="s">
        <v>5</v>
      </c>
      <c r="B95" s="37">
        <v>2016</v>
      </c>
      <c r="C95" s="15">
        <v>2.3029808695652174</v>
      </c>
      <c r="D95" s="15">
        <v>11.388559583333333</v>
      </c>
      <c r="E95" s="15">
        <v>0.63820999999999983</v>
      </c>
      <c r="F95" s="15">
        <v>2.1853679166666669</v>
      </c>
      <c r="G95" s="15">
        <v>1.1407034782608694</v>
      </c>
      <c r="H95" s="15">
        <v>3.9048958333333332</v>
      </c>
      <c r="I95" s="15">
        <v>0.29840869565217387</v>
      </c>
      <c r="J95" s="15">
        <v>1.1996624999999999</v>
      </c>
      <c r="K95" s="15">
        <v>0.51882782608695666</v>
      </c>
      <c r="L95" s="15">
        <v>1.4883091666666663</v>
      </c>
      <c r="M95" s="14">
        <f t="shared" si="129"/>
        <v>2016</v>
      </c>
      <c r="N95" s="23">
        <f t="shared" si="77"/>
        <v>2.3029808695652174</v>
      </c>
      <c r="O95" s="23">
        <f t="shared" si="78"/>
        <v>9.0855787137681148</v>
      </c>
      <c r="P95" s="43">
        <f t="shared" si="79"/>
        <v>0.63820999999999983</v>
      </c>
      <c r="Q95" s="43">
        <f t="shared" si="80"/>
        <v>1.5471579166666669</v>
      </c>
      <c r="R95" s="43">
        <f t="shared" si="81"/>
        <v>1.1407034782608694</v>
      </c>
      <c r="S95" s="43">
        <f t="shared" si="82"/>
        <v>2.7641923550724639</v>
      </c>
      <c r="T95" s="43">
        <f t="shared" si="83"/>
        <v>0.29840869565217387</v>
      </c>
      <c r="U95" s="43">
        <f t="shared" si="84"/>
        <v>0.90125380434782598</v>
      </c>
      <c r="V95" s="43">
        <f t="shared" si="85"/>
        <v>0.51882782608695666</v>
      </c>
      <c r="W95" s="43">
        <f t="shared" si="86"/>
        <v>0.96948134057970969</v>
      </c>
      <c r="X95" s="22"/>
      <c r="Y95" s="16">
        <f t="shared" si="119"/>
        <v>0.67050328299999995</v>
      </c>
      <c r="Z95" s="16">
        <f t="shared" si="120"/>
        <v>4.7632906861000004</v>
      </c>
      <c r="AA95" s="16">
        <f t="shared" si="121"/>
        <v>0.35432903199999999</v>
      </c>
      <c r="AB95" s="16">
        <f t="shared" si="122"/>
        <v>1.0910426001</v>
      </c>
      <c r="AC95" s="16">
        <f t="shared" si="123"/>
        <v>1.611547565</v>
      </c>
      <c r="AD95" s="16">
        <f t="shared" si="124"/>
        <v>7.9512830153000005</v>
      </c>
      <c r="AE95" s="16">
        <f t="shared" si="125"/>
        <v>8.1976704999999997E-2</v>
      </c>
      <c r="AF95" s="16">
        <f t="shared" si="126"/>
        <v>0.76142381780000001</v>
      </c>
      <c r="AG95" s="16">
        <f t="shared" si="127"/>
        <v>0.63134084700000004</v>
      </c>
      <c r="AH95" s="16">
        <f t="shared" si="128"/>
        <v>2.0688891790000001</v>
      </c>
      <c r="AI95" s="18">
        <f t="shared" si="12"/>
        <v>1.6935242699999999</v>
      </c>
      <c r="AJ95" s="41">
        <f t="shared" si="12"/>
        <v>8.7127068331000004</v>
      </c>
    </row>
    <row r="96" spans="1:36" x14ac:dyDescent="0.2">
      <c r="A96" s="28" t="s">
        <v>5</v>
      </c>
      <c r="B96" s="37">
        <v>2017</v>
      </c>
      <c r="C96" s="15">
        <v>3.0618672727272727</v>
      </c>
      <c r="D96" s="15">
        <v>12.141578260869569</v>
      </c>
      <c r="E96" s="15">
        <v>0.61711318181818176</v>
      </c>
      <c r="F96" s="15">
        <v>2.3727834782608701</v>
      </c>
      <c r="G96" s="15">
        <v>1.3254768181818184</v>
      </c>
      <c r="H96" s="15">
        <v>5.7003782608695639</v>
      </c>
      <c r="I96" s="15">
        <v>0.44181363636363624</v>
      </c>
      <c r="J96" s="15">
        <v>1.5519565217391307</v>
      </c>
      <c r="K96" s="15">
        <v>0.40004409090909104</v>
      </c>
      <c r="L96" s="15">
        <v>1.4882443478260867</v>
      </c>
      <c r="M96" s="14">
        <f t="shared" si="129"/>
        <v>2017</v>
      </c>
      <c r="N96" s="23">
        <f t="shared" si="77"/>
        <v>3.0618672727272727</v>
      </c>
      <c r="O96" s="23">
        <f t="shared" si="78"/>
        <v>9.0797109881422955</v>
      </c>
      <c r="P96" s="43">
        <f t="shared" si="79"/>
        <v>0.61711318181818176</v>
      </c>
      <c r="Q96" s="43">
        <f t="shared" si="80"/>
        <v>1.7556702964426885</v>
      </c>
      <c r="R96" s="43">
        <f t="shared" si="81"/>
        <v>1.3254768181818184</v>
      </c>
      <c r="S96" s="43">
        <f t="shared" si="82"/>
        <v>4.3749014426877455</v>
      </c>
      <c r="T96" s="43">
        <f t="shared" si="83"/>
        <v>0.44181363636363624</v>
      </c>
      <c r="U96" s="43">
        <f t="shared" si="84"/>
        <v>1.1101428853754944</v>
      </c>
      <c r="V96" s="43">
        <f t="shared" si="85"/>
        <v>0.40004409090909104</v>
      </c>
      <c r="W96" s="43">
        <f t="shared" si="86"/>
        <v>1.0882002569169957</v>
      </c>
      <c r="X96" s="22"/>
      <c r="Y96" s="16">
        <f t="shared" si="119"/>
        <v>0.67050328299999995</v>
      </c>
      <c r="Z96" s="16">
        <f t="shared" si="120"/>
        <v>4.7632906861000004</v>
      </c>
      <c r="AA96" s="16">
        <f t="shared" si="121"/>
        <v>0.35432903199999999</v>
      </c>
      <c r="AB96" s="16">
        <f t="shared" si="122"/>
        <v>1.0910426001</v>
      </c>
      <c r="AC96" s="16">
        <f t="shared" si="123"/>
        <v>1.611547565</v>
      </c>
      <c r="AD96" s="16">
        <f t="shared" si="124"/>
        <v>7.9512830153000005</v>
      </c>
      <c r="AE96" s="16">
        <f t="shared" si="125"/>
        <v>8.1976704999999997E-2</v>
      </c>
      <c r="AF96" s="16">
        <f t="shared" si="126"/>
        <v>0.76142381780000001</v>
      </c>
      <c r="AG96" s="16">
        <f t="shared" si="127"/>
        <v>0.63134084700000004</v>
      </c>
      <c r="AH96" s="16">
        <f t="shared" si="128"/>
        <v>2.0688891790000001</v>
      </c>
      <c r="AI96" s="18">
        <f t="shared" si="12"/>
        <v>1.6935242699999999</v>
      </c>
      <c r="AJ96" s="41">
        <f t="shared" si="12"/>
        <v>8.7127068331000004</v>
      </c>
    </row>
    <row r="97" spans="1:36" x14ac:dyDescent="0.2">
      <c r="A97" s="29" t="s">
        <v>5</v>
      </c>
      <c r="B97" s="37">
        <v>2018</v>
      </c>
      <c r="C97" s="15">
        <v>1.907439565217391</v>
      </c>
      <c r="D97" s="15">
        <v>12.18423260869565</v>
      </c>
      <c r="E97" s="15">
        <v>0.35472478260869561</v>
      </c>
      <c r="F97" s="15">
        <v>4.5895539130434786</v>
      </c>
      <c r="G97" s="15">
        <v>1.1808078260869566</v>
      </c>
      <c r="H97" s="15">
        <v>5.837644347826088</v>
      </c>
      <c r="I97" s="15">
        <v>0.39113043478260862</v>
      </c>
      <c r="J97" s="15">
        <v>1.892208695652174</v>
      </c>
      <c r="K97" s="15">
        <v>0.55446304347826081</v>
      </c>
      <c r="L97" s="15">
        <v>1.6028099999999996</v>
      </c>
      <c r="M97" s="14">
        <f t="shared" si="129"/>
        <v>2018</v>
      </c>
      <c r="N97" s="23">
        <f t="shared" si="77"/>
        <v>1.907439565217391</v>
      </c>
      <c r="O97" s="23">
        <f t="shared" si="78"/>
        <v>10.276793043478259</v>
      </c>
      <c r="P97" s="43">
        <f t="shared" si="79"/>
        <v>0.35472478260869561</v>
      </c>
      <c r="Q97" s="43">
        <f t="shared" si="80"/>
        <v>4.2348291304347834</v>
      </c>
      <c r="R97" s="43">
        <f t="shared" si="81"/>
        <v>1.1808078260869566</v>
      </c>
      <c r="S97" s="43">
        <f t="shared" si="82"/>
        <v>4.6568365217391312</v>
      </c>
      <c r="T97" s="43">
        <f t="shared" si="83"/>
        <v>0.39113043478260862</v>
      </c>
      <c r="U97" s="43">
        <f t="shared" si="84"/>
        <v>1.5010782608695654</v>
      </c>
      <c r="V97" s="43">
        <f t="shared" si="85"/>
        <v>0.55446304347826081</v>
      </c>
      <c r="W97" s="43">
        <f t="shared" si="86"/>
        <v>1.0483469565217387</v>
      </c>
      <c r="X97" s="22"/>
      <c r="Y97" s="16">
        <f t="shared" si="119"/>
        <v>0.67050328299999995</v>
      </c>
      <c r="Z97" s="16">
        <f t="shared" si="120"/>
        <v>4.7632906861000004</v>
      </c>
      <c r="AA97" s="16">
        <f t="shared" si="121"/>
        <v>0.35432903199999999</v>
      </c>
      <c r="AB97" s="16">
        <f t="shared" si="122"/>
        <v>1.0910426001</v>
      </c>
      <c r="AC97" s="16">
        <f t="shared" si="123"/>
        <v>1.611547565</v>
      </c>
      <c r="AD97" s="16">
        <f t="shared" si="124"/>
        <v>7.9512830153000005</v>
      </c>
      <c r="AE97" s="16">
        <f t="shared" si="125"/>
        <v>8.1976704999999997E-2</v>
      </c>
      <c r="AF97" s="16">
        <f t="shared" si="126"/>
        <v>0.76142381780000001</v>
      </c>
      <c r="AG97" s="16">
        <f t="shared" si="127"/>
        <v>0.63134084700000004</v>
      </c>
      <c r="AH97" s="16">
        <f t="shared" si="128"/>
        <v>2.0688891790000001</v>
      </c>
      <c r="AI97" s="18">
        <f t="shared" si="12"/>
        <v>1.6935242699999999</v>
      </c>
      <c r="AJ97" s="41">
        <f t="shared" si="12"/>
        <v>8.7127068331000004</v>
      </c>
    </row>
    <row r="98" spans="1:36" x14ac:dyDescent="0.2">
      <c r="A98" s="30" t="s">
        <v>5</v>
      </c>
      <c r="B98" s="37">
        <v>2019</v>
      </c>
      <c r="C98" s="15">
        <v>1.996345454545454</v>
      </c>
      <c r="D98" s="15">
        <v>10.177533043478261</v>
      </c>
      <c r="E98" s="15">
        <v>0.61208409090909077</v>
      </c>
      <c r="F98" s="15">
        <v>3.1768973913043479</v>
      </c>
      <c r="G98" s="15">
        <v>0.79602727272727269</v>
      </c>
      <c r="H98" s="15">
        <v>4.5949773913043472</v>
      </c>
      <c r="I98" s="15">
        <v>0.41944999999999999</v>
      </c>
      <c r="J98" s="15">
        <v>1.7119565217391302</v>
      </c>
      <c r="K98" s="15">
        <v>0.40739090909090908</v>
      </c>
      <c r="L98" s="15">
        <v>1.3763943478260869</v>
      </c>
      <c r="M98" s="14">
        <f t="shared" si="129"/>
        <v>2019</v>
      </c>
      <c r="N98" s="11">
        <f t="shared" si="77"/>
        <v>1.996345454545454</v>
      </c>
      <c r="O98" s="11">
        <f t="shared" si="78"/>
        <v>8.1811875889328078</v>
      </c>
      <c r="P98" s="25">
        <f t="shared" si="79"/>
        <v>0.61208409090909077</v>
      </c>
      <c r="Q98" s="25">
        <f t="shared" si="80"/>
        <v>2.5648133003952571</v>
      </c>
      <c r="R98" s="25">
        <f t="shared" si="81"/>
        <v>0.79602727272727269</v>
      </c>
      <c r="S98" s="25">
        <f t="shared" si="82"/>
        <v>3.7989501185770744</v>
      </c>
      <c r="T98" s="25">
        <f t="shared" si="83"/>
        <v>0.41944999999999999</v>
      </c>
      <c r="U98" s="25">
        <f t="shared" si="84"/>
        <v>1.2925065217391301</v>
      </c>
      <c r="V98" s="25">
        <f t="shared" si="85"/>
        <v>0.40739090909090908</v>
      </c>
      <c r="W98" s="25">
        <f t="shared" si="86"/>
        <v>0.9690034387351778</v>
      </c>
      <c r="Y98" s="16">
        <f t="shared" si="119"/>
        <v>0.67050328299999995</v>
      </c>
      <c r="Z98" s="16">
        <f t="shared" si="120"/>
        <v>4.7632906861000004</v>
      </c>
      <c r="AA98" s="16">
        <f t="shared" si="121"/>
        <v>0.35432903199999999</v>
      </c>
      <c r="AB98" s="16">
        <f t="shared" si="122"/>
        <v>1.0910426001</v>
      </c>
      <c r="AC98" s="16">
        <f t="shared" si="123"/>
        <v>1.611547565</v>
      </c>
      <c r="AD98" s="16">
        <f t="shared" si="124"/>
        <v>7.9512830153000005</v>
      </c>
      <c r="AE98" s="16">
        <f t="shared" si="125"/>
        <v>8.1976704999999997E-2</v>
      </c>
      <c r="AF98" s="16">
        <f t="shared" si="126"/>
        <v>0.76142381780000001</v>
      </c>
      <c r="AG98" s="16">
        <f t="shared" si="127"/>
        <v>0.63134084700000004</v>
      </c>
      <c r="AH98" s="16">
        <f t="shared" si="128"/>
        <v>2.0688891790000001</v>
      </c>
      <c r="AI98" s="18">
        <f t="shared" si="12"/>
        <v>1.6935242699999999</v>
      </c>
      <c r="AJ98" s="41">
        <f t="shared" si="12"/>
        <v>8.7127068331000004</v>
      </c>
    </row>
    <row r="99" spans="1:36" x14ac:dyDescent="0.2">
      <c r="A99" s="30" t="s">
        <v>5</v>
      </c>
      <c r="B99" s="37">
        <v>2020</v>
      </c>
      <c r="C99" s="15">
        <v>2.5470404347826086</v>
      </c>
      <c r="D99" s="15">
        <v>10.196291666666665</v>
      </c>
      <c r="E99" s="15">
        <v>0.56567173913043478</v>
      </c>
      <c r="F99" s="15">
        <v>1.6107766666666665</v>
      </c>
      <c r="G99" s="15">
        <v>1.116788695652174</v>
      </c>
      <c r="H99" s="15">
        <v>4.5984675000000008</v>
      </c>
      <c r="I99" s="15">
        <v>0.37661739130434785</v>
      </c>
      <c r="J99" s="15">
        <v>1.7512541666666668</v>
      </c>
      <c r="K99" s="15">
        <v>0.44189217391304347</v>
      </c>
      <c r="L99" s="15">
        <v>1.4199729166666668</v>
      </c>
      <c r="M99" s="14">
        <f t="shared" si="129"/>
        <v>2020</v>
      </c>
      <c r="N99" s="11">
        <f t="shared" si="77"/>
        <v>2.5470404347826086</v>
      </c>
      <c r="O99" s="11">
        <f t="shared" si="78"/>
        <v>7.6492512318840564</v>
      </c>
      <c r="P99" s="25">
        <f t="shared" si="79"/>
        <v>0.56567173913043478</v>
      </c>
      <c r="Q99" s="25">
        <f t="shared" si="80"/>
        <v>1.0451049275362316</v>
      </c>
      <c r="R99" s="25">
        <f t="shared" si="81"/>
        <v>1.116788695652174</v>
      </c>
      <c r="S99" s="25">
        <f t="shared" si="82"/>
        <v>3.4816788043478271</v>
      </c>
      <c r="T99" s="25">
        <f t="shared" si="83"/>
        <v>0.37661739130434785</v>
      </c>
      <c r="U99" s="25">
        <f t="shared" si="84"/>
        <v>1.374636775362319</v>
      </c>
      <c r="V99" s="25">
        <f t="shared" si="85"/>
        <v>0.44189217391304347</v>
      </c>
      <c r="W99" s="25">
        <f t="shared" si="86"/>
        <v>0.97808074275362333</v>
      </c>
      <c r="Y99" s="16">
        <f t="shared" si="119"/>
        <v>0.67050328299999995</v>
      </c>
      <c r="Z99" s="16">
        <f t="shared" si="120"/>
        <v>4.7632906861000004</v>
      </c>
      <c r="AA99" s="16">
        <f t="shared" si="121"/>
        <v>0.35432903199999999</v>
      </c>
      <c r="AB99" s="16">
        <f t="shared" si="122"/>
        <v>1.0910426001</v>
      </c>
      <c r="AC99" s="16">
        <f t="shared" si="123"/>
        <v>1.611547565</v>
      </c>
      <c r="AD99" s="16">
        <f t="shared" si="124"/>
        <v>7.9512830153000005</v>
      </c>
      <c r="AE99" s="16">
        <f t="shared" si="125"/>
        <v>8.1976704999999997E-2</v>
      </c>
      <c r="AF99" s="16">
        <f t="shared" si="126"/>
        <v>0.76142381780000001</v>
      </c>
      <c r="AG99" s="16">
        <f t="shared" si="127"/>
        <v>0.63134084700000004</v>
      </c>
      <c r="AH99" s="16">
        <f t="shared" si="128"/>
        <v>2.0688891790000001</v>
      </c>
      <c r="AI99" s="18">
        <f t="shared" si="12"/>
        <v>1.6935242699999999</v>
      </c>
      <c r="AJ99" s="41">
        <f t="shared" si="12"/>
        <v>8.7127068331000004</v>
      </c>
    </row>
    <row r="100" spans="1:36" x14ac:dyDescent="0.2">
      <c r="A100" s="30" t="s">
        <v>5</v>
      </c>
      <c r="B100" s="37">
        <v>2021</v>
      </c>
      <c r="C100" s="15">
        <v>2.2404678260869573</v>
      </c>
      <c r="D100" s="15">
        <v>12.408697391304345</v>
      </c>
      <c r="E100" s="15">
        <v>0.47624000000000005</v>
      </c>
      <c r="F100" s="15">
        <v>2.356788695652174</v>
      </c>
      <c r="G100" s="15">
        <v>0.97870434782608695</v>
      </c>
      <c r="H100" s="15">
        <v>6.4295947826086959</v>
      </c>
      <c r="I100" s="15">
        <v>0.41610434782608702</v>
      </c>
      <c r="J100" s="15">
        <v>2.1336695652173918</v>
      </c>
      <c r="K100" s="15">
        <v>0.42495695652173909</v>
      </c>
      <c r="L100" s="15">
        <v>1.799019565217391</v>
      </c>
      <c r="M100" s="14">
        <f t="shared" ref="M100:M104" si="153">B100</f>
        <v>2021</v>
      </c>
      <c r="N100" s="11">
        <f t="shared" ref="N100:N163" si="154">C100</f>
        <v>2.2404678260869573</v>
      </c>
      <c r="O100" s="11">
        <f t="shared" ref="O100:O163" si="155">D100-C100</f>
        <v>10.168229565217388</v>
      </c>
      <c r="P100" s="25">
        <f t="shared" ref="P100:P163" si="156">E100</f>
        <v>0.47624000000000005</v>
      </c>
      <c r="Q100" s="25">
        <f t="shared" ref="Q100:Q163" si="157">F100-E100</f>
        <v>1.880548695652174</v>
      </c>
      <c r="R100" s="25">
        <f t="shared" ref="R100:R163" si="158">G100</f>
        <v>0.97870434782608695</v>
      </c>
      <c r="S100" s="25">
        <f t="shared" ref="S100:S163" si="159">H100-G100</f>
        <v>5.4508904347826093</v>
      </c>
      <c r="T100" s="25">
        <f t="shared" ref="T100:T163" si="160">I100</f>
        <v>0.41610434782608702</v>
      </c>
      <c r="U100" s="25">
        <f t="shared" ref="U100:U163" si="161">J100-I100</f>
        <v>1.7175652173913047</v>
      </c>
      <c r="V100" s="25">
        <f t="shared" ref="V100:V163" si="162">K100</f>
        <v>0.42495695652173909</v>
      </c>
      <c r="W100" s="25">
        <f t="shared" ref="W100:W163" si="163">L100-K100</f>
        <v>1.374062608695652</v>
      </c>
      <c r="Y100" s="16">
        <f t="shared" si="119"/>
        <v>0.67050328299999995</v>
      </c>
      <c r="Z100" s="16">
        <f t="shared" si="120"/>
        <v>4.7632906861000004</v>
      </c>
      <c r="AA100" s="16">
        <f t="shared" si="121"/>
        <v>0.35432903199999999</v>
      </c>
      <c r="AB100" s="16">
        <f t="shared" si="122"/>
        <v>1.0910426001</v>
      </c>
      <c r="AC100" s="16">
        <f t="shared" si="123"/>
        <v>1.611547565</v>
      </c>
      <c r="AD100" s="16">
        <f t="shared" si="124"/>
        <v>7.9512830153000005</v>
      </c>
      <c r="AE100" s="16">
        <f t="shared" si="125"/>
        <v>8.1976704999999997E-2</v>
      </c>
      <c r="AF100" s="16">
        <f t="shared" si="126"/>
        <v>0.76142381780000001</v>
      </c>
      <c r="AG100" s="16">
        <f t="shared" si="127"/>
        <v>0.63134084700000004</v>
      </c>
      <c r="AH100" s="16">
        <f t="shared" si="128"/>
        <v>2.0688891790000001</v>
      </c>
      <c r="AI100" s="18">
        <f t="shared" ref="AI100:AI104" si="164">AC100+AE100</f>
        <v>1.6935242699999999</v>
      </c>
      <c r="AJ100" s="41">
        <f t="shared" ref="AJ100:AJ104" si="165">AD100+AF100</f>
        <v>8.7127068331000004</v>
      </c>
    </row>
    <row r="101" spans="1:36" x14ac:dyDescent="0.2">
      <c r="A101" s="30" t="s">
        <v>5</v>
      </c>
      <c r="B101" s="37">
        <v>2022</v>
      </c>
      <c r="C101" s="15"/>
      <c r="D101" s="15"/>
      <c r="E101" s="15"/>
      <c r="F101" s="15"/>
      <c r="G101" s="15"/>
      <c r="H101" s="15"/>
      <c r="I101" s="15"/>
      <c r="J101" s="15"/>
      <c r="K101" s="15"/>
      <c r="L101" s="15"/>
      <c r="M101" s="14">
        <f t="shared" si="153"/>
        <v>2022</v>
      </c>
      <c r="N101" s="11">
        <f t="shared" si="154"/>
        <v>0</v>
      </c>
      <c r="O101" s="11">
        <f t="shared" si="155"/>
        <v>0</v>
      </c>
      <c r="P101" s="25">
        <f t="shared" si="156"/>
        <v>0</v>
      </c>
      <c r="Q101" s="25">
        <f t="shared" si="157"/>
        <v>0</v>
      </c>
      <c r="R101" s="25">
        <f t="shared" si="158"/>
        <v>0</v>
      </c>
      <c r="S101" s="25">
        <f t="shared" si="159"/>
        <v>0</v>
      </c>
      <c r="T101" s="25">
        <f t="shared" si="160"/>
        <v>0</v>
      </c>
      <c r="U101" s="25">
        <f t="shared" si="161"/>
        <v>0</v>
      </c>
      <c r="V101" s="25">
        <f t="shared" si="162"/>
        <v>0</v>
      </c>
      <c r="W101" s="25">
        <f t="shared" si="163"/>
        <v>0</v>
      </c>
      <c r="Y101" s="16">
        <f t="shared" si="119"/>
        <v>0.67050328299999995</v>
      </c>
      <c r="Z101" s="16">
        <f t="shared" si="120"/>
        <v>4.7632906861000004</v>
      </c>
      <c r="AA101" s="16">
        <f t="shared" si="121"/>
        <v>0.35432903199999999</v>
      </c>
      <c r="AB101" s="16">
        <f t="shared" si="122"/>
        <v>1.0910426001</v>
      </c>
      <c r="AC101" s="16">
        <f t="shared" si="123"/>
        <v>1.611547565</v>
      </c>
      <c r="AD101" s="16">
        <f t="shared" si="124"/>
        <v>7.9512830153000005</v>
      </c>
      <c r="AE101" s="16">
        <f t="shared" si="125"/>
        <v>8.1976704999999997E-2</v>
      </c>
      <c r="AF101" s="16">
        <f t="shared" si="126"/>
        <v>0.76142381780000001</v>
      </c>
      <c r="AG101" s="16">
        <f t="shared" si="127"/>
        <v>0.63134084700000004</v>
      </c>
      <c r="AH101" s="16">
        <f t="shared" si="128"/>
        <v>2.0688891790000001</v>
      </c>
      <c r="AI101" s="18">
        <f t="shared" si="164"/>
        <v>1.6935242699999999</v>
      </c>
      <c r="AJ101" s="41">
        <f t="shared" si="165"/>
        <v>8.7127068331000004</v>
      </c>
    </row>
    <row r="102" spans="1:36" x14ac:dyDescent="0.2">
      <c r="A102" s="30" t="s">
        <v>5</v>
      </c>
      <c r="B102" s="37">
        <v>2023</v>
      </c>
      <c r="C102" s="15"/>
      <c r="D102" s="15"/>
      <c r="E102" s="15"/>
      <c r="F102" s="15"/>
      <c r="G102" s="15"/>
      <c r="H102" s="15"/>
      <c r="I102" s="15"/>
      <c r="J102" s="15"/>
      <c r="K102" s="15"/>
      <c r="L102" s="15"/>
      <c r="M102" s="14">
        <f t="shared" si="153"/>
        <v>2023</v>
      </c>
      <c r="N102" s="11">
        <f t="shared" si="154"/>
        <v>0</v>
      </c>
      <c r="O102" s="11">
        <f t="shared" si="155"/>
        <v>0</v>
      </c>
      <c r="P102" s="25">
        <f t="shared" si="156"/>
        <v>0</v>
      </c>
      <c r="Q102" s="25">
        <f t="shared" si="157"/>
        <v>0</v>
      </c>
      <c r="R102" s="25">
        <f t="shared" si="158"/>
        <v>0</v>
      </c>
      <c r="S102" s="25">
        <f t="shared" si="159"/>
        <v>0</v>
      </c>
      <c r="T102" s="25">
        <f t="shared" si="160"/>
        <v>0</v>
      </c>
      <c r="U102" s="25">
        <f t="shared" si="161"/>
        <v>0</v>
      </c>
      <c r="V102" s="25">
        <f t="shared" si="162"/>
        <v>0</v>
      </c>
      <c r="W102" s="25">
        <f t="shared" si="163"/>
        <v>0</v>
      </c>
      <c r="Y102" s="16">
        <f t="shared" si="119"/>
        <v>0.67050328299999995</v>
      </c>
      <c r="Z102" s="16">
        <f t="shared" si="120"/>
        <v>4.7632906861000004</v>
      </c>
      <c r="AA102" s="16">
        <f t="shared" si="121"/>
        <v>0.35432903199999999</v>
      </c>
      <c r="AB102" s="16">
        <f t="shared" si="122"/>
        <v>1.0910426001</v>
      </c>
      <c r="AC102" s="16">
        <f t="shared" si="123"/>
        <v>1.611547565</v>
      </c>
      <c r="AD102" s="16">
        <f t="shared" si="124"/>
        <v>7.9512830153000005</v>
      </c>
      <c r="AE102" s="16">
        <f t="shared" si="125"/>
        <v>8.1976704999999997E-2</v>
      </c>
      <c r="AF102" s="16">
        <f t="shared" si="126"/>
        <v>0.76142381780000001</v>
      </c>
      <c r="AG102" s="16">
        <f t="shared" si="127"/>
        <v>0.63134084700000004</v>
      </c>
      <c r="AH102" s="16">
        <f t="shared" si="128"/>
        <v>2.0688891790000001</v>
      </c>
      <c r="AI102" s="18">
        <f t="shared" si="164"/>
        <v>1.6935242699999999</v>
      </c>
      <c r="AJ102" s="41">
        <f t="shared" si="165"/>
        <v>8.7127068331000004</v>
      </c>
    </row>
    <row r="103" spans="1:36" x14ac:dyDescent="0.2">
      <c r="A103" s="30" t="s">
        <v>5</v>
      </c>
      <c r="B103" s="37">
        <v>2024</v>
      </c>
      <c r="C103" s="15"/>
      <c r="D103" s="15"/>
      <c r="E103" s="15"/>
      <c r="F103" s="15"/>
      <c r="G103" s="15"/>
      <c r="H103" s="15"/>
      <c r="I103" s="15"/>
      <c r="J103" s="15"/>
      <c r="K103" s="15"/>
      <c r="L103" s="15"/>
      <c r="M103" s="14">
        <f t="shared" si="153"/>
        <v>2024</v>
      </c>
      <c r="N103" s="11">
        <f t="shared" si="154"/>
        <v>0</v>
      </c>
      <c r="O103" s="11">
        <f t="shared" si="155"/>
        <v>0</v>
      </c>
      <c r="P103" s="25">
        <f t="shared" si="156"/>
        <v>0</v>
      </c>
      <c r="Q103" s="25">
        <f t="shared" si="157"/>
        <v>0</v>
      </c>
      <c r="R103" s="25">
        <f t="shared" si="158"/>
        <v>0</v>
      </c>
      <c r="S103" s="25">
        <f t="shared" si="159"/>
        <v>0</v>
      </c>
      <c r="T103" s="25">
        <f t="shared" si="160"/>
        <v>0</v>
      </c>
      <c r="U103" s="25">
        <f t="shared" si="161"/>
        <v>0</v>
      </c>
      <c r="V103" s="25">
        <f t="shared" si="162"/>
        <v>0</v>
      </c>
      <c r="W103" s="25">
        <f t="shared" si="163"/>
        <v>0</v>
      </c>
      <c r="Y103" s="16">
        <f t="shared" si="119"/>
        <v>0.67050328299999995</v>
      </c>
      <c r="Z103" s="16">
        <f t="shared" si="120"/>
        <v>4.7632906861000004</v>
      </c>
      <c r="AA103" s="16">
        <f t="shared" si="121"/>
        <v>0.35432903199999999</v>
      </c>
      <c r="AB103" s="16">
        <f t="shared" si="122"/>
        <v>1.0910426001</v>
      </c>
      <c r="AC103" s="16">
        <f t="shared" si="123"/>
        <v>1.611547565</v>
      </c>
      <c r="AD103" s="16">
        <f t="shared" si="124"/>
        <v>7.9512830153000005</v>
      </c>
      <c r="AE103" s="16">
        <f t="shared" si="125"/>
        <v>8.1976704999999997E-2</v>
      </c>
      <c r="AF103" s="16">
        <f t="shared" si="126"/>
        <v>0.76142381780000001</v>
      </c>
      <c r="AG103" s="16">
        <f t="shared" si="127"/>
        <v>0.63134084700000004</v>
      </c>
      <c r="AH103" s="16">
        <f t="shared" si="128"/>
        <v>2.0688891790000001</v>
      </c>
      <c r="AI103" s="18">
        <f t="shared" si="164"/>
        <v>1.6935242699999999</v>
      </c>
      <c r="AJ103" s="41">
        <f t="shared" si="165"/>
        <v>8.7127068331000004</v>
      </c>
    </row>
    <row r="104" spans="1:36" ht="10.8" thickBot="1" x14ac:dyDescent="0.25">
      <c r="A104" s="30" t="s">
        <v>5</v>
      </c>
      <c r="B104" s="37">
        <v>2025</v>
      </c>
      <c r="C104" s="15"/>
      <c r="D104" s="15"/>
      <c r="E104" s="15"/>
      <c r="F104" s="15"/>
      <c r="G104" s="15"/>
      <c r="H104" s="15"/>
      <c r="I104" s="15"/>
      <c r="J104" s="15"/>
      <c r="K104" s="15"/>
      <c r="L104" s="15"/>
      <c r="M104" s="14">
        <f t="shared" si="153"/>
        <v>2025</v>
      </c>
      <c r="N104" s="11">
        <f t="shared" si="154"/>
        <v>0</v>
      </c>
      <c r="O104" s="11">
        <f t="shared" si="155"/>
        <v>0</v>
      </c>
      <c r="P104" s="25">
        <f t="shared" si="156"/>
        <v>0</v>
      </c>
      <c r="Q104" s="25">
        <f t="shared" si="157"/>
        <v>0</v>
      </c>
      <c r="R104" s="25">
        <f t="shared" si="158"/>
        <v>0</v>
      </c>
      <c r="S104" s="25">
        <f t="shared" si="159"/>
        <v>0</v>
      </c>
      <c r="T104" s="25">
        <f t="shared" si="160"/>
        <v>0</v>
      </c>
      <c r="U104" s="25">
        <f t="shared" si="161"/>
        <v>0</v>
      </c>
      <c r="V104" s="25">
        <f t="shared" si="162"/>
        <v>0</v>
      </c>
      <c r="W104" s="25">
        <f t="shared" si="163"/>
        <v>0</v>
      </c>
      <c r="Y104" s="19">
        <f t="shared" si="119"/>
        <v>0.67050328299999995</v>
      </c>
      <c r="Z104" s="19">
        <f t="shared" si="120"/>
        <v>4.7632906861000004</v>
      </c>
      <c r="AA104" s="19">
        <f t="shared" si="121"/>
        <v>0.35432903199999999</v>
      </c>
      <c r="AB104" s="19">
        <f t="shared" si="122"/>
        <v>1.0910426001</v>
      </c>
      <c r="AC104" s="19">
        <f t="shared" si="123"/>
        <v>1.611547565</v>
      </c>
      <c r="AD104" s="19">
        <f t="shared" si="124"/>
        <v>7.9512830153000005</v>
      </c>
      <c r="AE104" s="19">
        <f t="shared" si="125"/>
        <v>8.1976704999999997E-2</v>
      </c>
      <c r="AF104" s="19">
        <f t="shared" si="126"/>
        <v>0.76142381780000001</v>
      </c>
      <c r="AG104" s="19">
        <f t="shared" si="127"/>
        <v>0.63134084700000004</v>
      </c>
      <c r="AH104" s="19">
        <f t="shared" si="128"/>
        <v>2.0688891790000001</v>
      </c>
      <c r="AI104" s="20">
        <f t="shared" si="164"/>
        <v>1.6935242699999999</v>
      </c>
      <c r="AJ104" s="42">
        <f t="shared" si="165"/>
        <v>8.7127068331000004</v>
      </c>
    </row>
    <row r="105" spans="1:36" x14ac:dyDescent="0.2">
      <c r="A105" s="35" t="s">
        <v>47</v>
      </c>
      <c r="B105" s="38">
        <v>2000</v>
      </c>
      <c r="C105" s="10">
        <v>5.0730304999999998</v>
      </c>
      <c r="D105" s="10">
        <v>68.778435238095241</v>
      </c>
      <c r="E105" s="10">
        <v>1.2223635000000002</v>
      </c>
      <c r="F105" s="10">
        <v>9.3691219047619043</v>
      </c>
      <c r="G105" s="10">
        <v>1.1101665000000001</v>
      </c>
      <c r="H105" s="10">
        <v>8.9556085714285736</v>
      </c>
      <c r="I105" s="10">
        <v>0.58640000000000003</v>
      </c>
      <c r="J105" s="10">
        <v>4.8967619047619042</v>
      </c>
      <c r="K105" s="10">
        <v>0.36897599999999997</v>
      </c>
      <c r="L105" s="10">
        <v>1.5932600000000001</v>
      </c>
      <c r="M105" s="9">
        <f t="shared" si="129"/>
        <v>2000</v>
      </c>
      <c r="N105" s="21">
        <f t="shared" si="154"/>
        <v>5.0730304999999998</v>
      </c>
      <c r="O105" s="21">
        <f t="shared" si="155"/>
        <v>63.70540473809524</v>
      </c>
      <c r="P105" s="44">
        <f t="shared" si="156"/>
        <v>1.2223635000000002</v>
      </c>
      <c r="Q105" s="44">
        <f t="shared" si="157"/>
        <v>8.1467584047619042</v>
      </c>
      <c r="R105" s="44">
        <f t="shared" si="158"/>
        <v>1.1101665000000001</v>
      </c>
      <c r="S105" s="44">
        <f t="shared" si="159"/>
        <v>7.8454420714285735</v>
      </c>
      <c r="T105" s="44">
        <f t="shared" si="160"/>
        <v>0.58640000000000003</v>
      </c>
      <c r="U105" s="44">
        <f t="shared" si="161"/>
        <v>4.310361904761904</v>
      </c>
      <c r="V105" s="44">
        <f t="shared" si="162"/>
        <v>0.36897599999999997</v>
      </c>
      <c r="W105" s="44">
        <f t="shared" si="163"/>
        <v>1.2242840000000001</v>
      </c>
      <c r="X105" s="8"/>
      <c r="Y105" s="16">
        <f>'RHIII metrics NATURAL DATA (2)'!B8</f>
        <v>0.39476609299999998</v>
      </c>
      <c r="Z105" s="16">
        <f>'RHIII metrics NATURAL DATA (2)'!C8</f>
        <v>5.0788696371000004</v>
      </c>
      <c r="AA105" s="16">
        <f>'RHIII metrics NATURAL DATA (2)'!D8</f>
        <v>0.25932861299999999</v>
      </c>
      <c r="AB105" s="16">
        <f>'RHIII metrics NATURAL DATA (2)'!E8</f>
        <v>1.5029034407999999</v>
      </c>
      <c r="AC105" s="16">
        <f>'RHIII metrics NATURAL DATA (2)'!F8</f>
        <v>1.0268224779999999</v>
      </c>
      <c r="AD105" s="16">
        <f>'RHIII metrics NATURAL DATA (2)'!G8</f>
        <v>8.3554635221000009</v>
      </c>
      <c r="AE105" s="16">
        <f>'RHIII metrics NATURAL DATA (2)'!H8</f>
        <v>5.8912331999999998E-2</v>
      </c>
      <c r="AF105" s="16">
        <f>'RHIII metrics NATURAL DATA (2)'!I8</f>
        <v>1.0746864511999998</v>
      </c>
      <c r="AG105" s="16">
        <f>'RHIII metrics NATURAL DATA (2)'!J8</f>
        <v>0.377295506</v>
      </c>
      <c r="AH105" s="16">
        <f>'RHIII metrics NATURAL DATA (2)'!K8</f>
        <v>1.6638759457000001</v>
      </c>
      <c r="AI105" s="18">
        <f t="shared" si="12"/>
        <v>1.0857348099999999</v>
      </c>
      <c r="AJ105" s="41">
        <f t="shared" si="12"/>
        <v>9.4301499733000007</v>
      </c>
    </row>
    <row r="106" spans="1:36" x14ac:dyDescent="0.2">
      <c r="A106" s="30" t="s">
        <v>47</v>
      </c>
      <c r="B106" s="37">
        <v>2001</v>
      </c>
      <c r="C106" s="15">
        <v>4.3964220000000003</v>
      </c>
      <c r="D106" s="15">
        <v>113.57203500000003</v>
      </c>
      <c r="E106" s="15">
        <v>1.2348465000000002</v>
      </c>
      <c r="F106" s="15">
        <v>6.6982180000000016</v>
      </c>
      <c r="G106" s="15">
        <v>1.2440169999999997</v>
      </c>
      <c r="H106" s="15">
        <v>9.7213119999999993</v>
      </c>
      <c r="I106" s="15">
        <v>0.67825000000000002</v>
      </c>
      <c r="J106" s="15">
        <v>4.3008500000000005</v>
      </c>
      <c r="K106" s="15">
        <v>0.58004450000000007</v>
      </c>
      <c r="L106" s="15">
        <v>1.8724564999999995</v>
      </c>
      <c r="M106" s="14">
        <f t="shared" si="129"/>
        <v>2001</v>
      </c>
      <c r="N106" s="11">
        <f t="shared" si="154"/>
        <v>4.3964220000000003</v>
      </c>
      <c r="O106" s="11">
        <f t="shared" si="155"/>
        <v>109.17561300000003</v>
      </c>
      <c r="P106" s="25">
        <f t="shared" si="156"/>
        <v>1.2348465000000002</v>
      </c>
      <c r="Q106" s="25">
        <f t="shared" si="157"/>
        <v>5.4633715000000009</v>
      </c>
      <c r="R106" s="25">
        <f t="shared" si="158"/>
        <v>1.2440169999999997</v>
      </c>
      <c r="S106" s="25">
        <f t="shared" si="159"/>
        <v>8.4772949999999998</v>
      </c>
      <c r="T106" s="25">
        <f t="shared" si="160"/>
        <v>0.67825000000000002</v>
      </c>
      <c r="U106" s="25">
        <f t="shared" si="161"/>
        <v>3.6226000000000003</v>
      </c>
      <c r="V106" s="25">
        <f t="shared" si="162"/>
        <v>0.58004450000000007</v>
      </c>
      <c r="W106" s="25">
        <f t="shared" si="163"/>
        <v>1.2924119999999995</v>
      </c>
      <c r="Y106" s="16">
        <f>Y105</f>
        <v>0.39476609299999998</v>
      </c>
      <c r="Z106" s="16">
        <f t="shared" ref="Z106:AH106" si="166">Z105</f>
        <v>5.0788696371000004</v>
      </c>
      <c r="AA106" s="16">
        <f t="shared" si="166"/>
        <v>0.25932861299999999</v>
      </c>
      <c r="AB106" s="16">
        <f t="shared" si="166"/>
        <v>1.5029034407999999</v>
      </c>
      <c r="AC106" s="16">
        <f t="shared" si="166"/>
        <v>1.0268224779999999</v>
      </c>
      <c r="AD106" s="16">
        <f t="shared" si="166"/>
        <v>8.3554635221000009</v>
      </c>
      <c r="AE106" s="16">
        <f t="shared" si="166"/>
        <v>5.8912331999999998E-2</v>
      </c>
      <c r="AF106" s="16">
        <f t="shared" si="166"/>
        <v>1.0746864511999998</v>
      </c>
      <c r="AG106" s="16">
        <f t="shared" si="166"/>
        <v>0.377295506</v>
      </c>
      <c r="AH106" s="16">
        <f t="shared" si="166"/>
        <v>1.6638759457000001</v>
      </c>
      <c r="AI106" s="18">
        <f t="shared" si="12"/>
        <v>1.0857348099999999</v>
      </c>
      <c r="AJ106" s="41">
        <f t="shared" si="12"/>
        <v>9.4301499733000007</v>
      </c>
    </row>
    <row r="107" spans="1:36" x14ac:dyDescent="0.2">
      <c r="A107" s="30" t="s">
        <v>47</v>
      </c>
      <c r="B107" s="37">
        <v>2002</v>
      </c>
      <c r="C107" s="15">
        <v>4.6584604545454544</v>
      </c>
      <c r="D107" s="15">
        <v>82.392016086956531</v>
      </c>
      <c r="E107" s="15">
        <v>1.1721622727272727</v>
      </c>
      <c r="F107" s="15">
        <v>11.595106956521738</v>
      </c>
      <c r="G107" s="15">
        <v>1.2095745454545455</v>
      </c>
      <c r="H107" s="15">
        <v>10.233933478260868</v>
      </c>
      <c r="I107" s="15">
        <v>0.55618181818181822</v>
      </c>
      <c r="J107" s="15">
        <v>4.0979999999999999</v>
      </c>
      <c r="K107" s="15">
        <v>0.51161727272727286</v>
      </c>
      <c r="L107" s="15">
        <v>1.3149573913043477</v>
      </c>
      <c r="M107" s="14">
        <f t="shared" si="129"/>
        <v>2002</v>
      </c>
      <c r="N107" s="11">
        <f t="shared" si="154"/>
        <v>4.6584604545454544</v>
      </c>
      <c r="O107" s="11">
        <f t="shared" si="155"/>
        <v>77.733555632411083</v>
      </c>
      <c r="P107" s="25">
        <f t="shared" si="156"/>
        <v>1.1721622727272727</v>
      </c>
      <c r="Q107" s="25">
        <f t="shared" si="157"/>
        <v>10.422944683794466</v>
      </c>
      <c r="R107" s="25">
        <f t="shared" si="158"/>
        <v>1.2095745454545455</v>
      </c>
      <c r="S107" s="25">
        <f t="shared" si="159"/>
        <v>9.0243589328063223</v>
      </c>
      <c r="T107" s="25">
        <f t="shared" si="160"/>
        <v>0.55618181818181822</v>
      </c>
      <c r="U107" s="25">
        <f t="shared" si="161"/>
        <v>3.5418181818181815</v>
      </c>
      <c r="V107" s="25">
        <f t="shared" si="162"/>
        <v>0.51161727272727286</v>
      </c>
      <c r="W107" s="25">
        <f t="shared" si="163"/>
        <v>0.80334011857707488</v>
      </c>
      <c r="Y107" s="16">
        <f t="shared" ref="Y107:Y129" si="167">Y106</f>
        <v>0.39476609299999998</v>
      </c>
      <c r="Z107" s="16">
        <f t="shared" ref="Z107:Z129" si="168">Z106</f>
        <v>5.0788696371000004</v>
      </c>
      <c r="AA107" s="16">
        <f t="shared" ref="AA107:AA129" si="169">AA106</f>
        <v>0.25932861299999999</v>
      </c>
      <c r="AB107" s="16">
        <f t="shared" ref="AB107:AB129" si="170">AB106</f>
        <v>1.5029034407999999</v>
      </c>
      <c r="AC107" s="16">
        <f t="shared" ref="AC107:AC129" si="171">AC106</f>
        <v>1.0268224779999999</v>
      </c>
      <c r="AD107" s="16">
        <f t="shared" ref="AD107:AD129" si="172">AD106</f>
        <v>8.3554635221000009</v>
      </c>
      <c r="AE107" s="16">
        <f t="shared" ref="AE107:AE129" si="173">AE106</f>
        <v>5.8912331999999998E-2</v>
      </c>
      <c r="AF107" s="16">
        <f t="shared" ref="AF107:AF129" si="174">AF106</f>
        <v>1.0746864511999998</v>
      </c>
      <c r="AG107" s="16">
        <f t="shared" ref="AG107:AG129" si="175">AG106</f>
        <v>0.377295506</v>
      </c>
      <c r="AH107" s="16">
        <f t="shared" ref="AH107:AH129" si="176">AH106</f>
        <v>1.6638759457000001</v>
      </c>
      <c r="AI107" s="18">
        <f t="shared" si="12"/>
        <v>1.0857348099999999</v>
      </c>
      <c r="AJ107" s="41">
        <f t="shared" si="12"/>
        <v>9.4301499733000007</v>
      </c>
    </row>
    <row r="108" spans="1:36" x14ac:dyDescent="0.2">
      <c r="A108" s="30" t="s">
        <v>47</v>
      </c>
      <c r="B108" s="37">
        <v>2003</v>
      </c>
      <c r="C108" s="15">
        <v>3.6867252173913045</v>
      </c>
      <c r="D108" s="15">
        <v>86.899456666666666</v>
      </c>
      <c r="E108" s="15">
        <v>0.87457130434782626</v>
      </c>
      <c r="F108" s="15">
        <v>8.1351541666666645</v>
      </c>
      <c r="G108" s="15">
        <v>1.1944330434782611</v>
      </c>
      <c r="H108" s="15">
        <v>11.064820833333334</v>
      </c>
      <c r="I108" s="15">
        <v>0.58860869565217389</v>
      </c>
      <c r="J108" s="15">
        <v>4.4937916666666675</v>
      </c>
      <c r="K108" s="15">
        <v>0.61484608695652188</v>
      </c>
      <c r="L108" s="15">
        <v>1.8841824999999999</v>
      </c>
      <c r="M108" s="14">
        <f t="shared" si="129"/>
        <v>2003</v>
      </c>
      <c r="N108" s="11">
        <f t="shared" si="154"/>
        <v>3.6867252173913045</v>
      </c>
      <c r="O108" s="11">
        <f t="shared" si="155"/>
        <v>83.212731449275367</v>
      </c>
      <c r="P108" s="25">
        <f t="shared" si="156"/>
        <v>0.87457130434782626</v>
      </c>
      <c r="Q108" s="25">
        <f t="shared" si="157"/>
        <v>7.260582862318838</v>
      </c>
      <c r="R108" s="25">
        <f t="shared" si="158"/>
        <v>1.1944330434782611</v>
      </c>
      <c r="S108" s="25">
        <f t="shared" si="159"/>
        <v>9.8703877898550729</v>
      </c>
      <c r="T108" s="25">
        <f t="shared" si="160"/>
        <v>0.58860869565217389</v>
      </c>
      <c r="U108" s="25">
        <f t="shared" si="161"/>
        <v>3.9051829710144936</v>
      </c>
      <c r="V108" s="25">
        <f t="shared" si="162"/>
        <v>0.61484608695652188</v>
      </c>
      <c r="W108" s="25">
        <f t="shared" si="163"/>
        <v>1.2693364130434781</v>
      </c>
      <c r="Y108" s="16">
        <f t="shared" si="167"/>
        <v>0.39476609299999998</v>
      </c>
      <c r="Z108" s="16">
        <f t="shared" si="168"/>
        <v>5.0788696371000004</v>
      </c>
      <c r="AA108" s="16">
        <f t="shared" si="169"/>
        <v>0.25932861299999999</v>
      </c>
      <c r="AB108" s="16">
        <f t="shared" si="170"/>
        <v>1.5029034407999999</v>
      </c>
      <c r="AC108" s="16">
        <f t="shared" si="171"/>
        <v>1.0268224779999999</v>
      </c>
      <c r="AD108" s="16">
        <f t="shared" si="172"/>
        <v>8.3554635221000009</v>
      </c>
      <c r="AE108" s="16">
        <f t="shared" si="173"/>
        <v>5.8912331999999998E-2</v>
      </c>
      <c r="AF108" s="16">
        <f t="shared" si="174"/>
        <v>1.0746864511999998</v>
      </c>
      <c r="AG108" s="16">
        <f t="shared" si="175"/>
        <v>0.377295506</v>
      </c>
      <c r="AH108" s="16">
        <f t="shared" si="176"/>
        <v>1.6638759457000001</v>
      </c>
      <c r="AI108" s="18">
        <f t="shared" si="12"/>
        <v>1.0857348099999999</v>
      </c>
      <c r="AJ108" s="41">
        <f t="shared" si="12"/>
        <v>9.4301499733000007</v>
      </c>
    </row>
    <row r="109" spans="1:36" x14ac:dyDescent="0.2">
      <c r="A109" s="30" t="s">
        <v>47</v>
      </c>
      <c r="B109" s="37">
        <v>2004</v>
      </c>
      <c r="C109" s="15">
        <v>4.3932613636363635</v>
      </c>
      <c r="D109" s="15">
        <v>73.301236363636349</v>
      </c>
      <c r="E109" s="15">
        <v>1.263665909090909</v>
      </c>
      <c r="F109" s="15">
        <v>7.4419104545454555</v>
      </c>
      <c r="G109" s="15">
        <v>1.6766036363636361</v>
      </c>
      <c r="H109" s="15">
        <v>8.277403636363637</v>
      </c>
      <c r="I109" s="15">
        <v>0.5782272727272727</v>
      </c>
      <c r="J109" s="15">
        <v>3.222454545454545</v>
      </c>
      <c r="K109" s="15">
        <v>0.49727727272727268</v>
      </c>
      <c r="L109" s="15">
        <v>1.4423754545454548</v>
      </c>
      <c r="M109" s="14">
        <f t="shared" si="129"/>
        <v>2004</v>
      </c>
      <c r="N109" s="11">
        <f t="shared" si="154"/>
        <v>4.3932613636363635</v>
      </c>
      <c r="O109" s="11">
        <f t="shared" si="155"/>
        <v>68.907974999999979</v>
      </c>
      <c r="P109" s="25">
        <f t="shared" si="156"/>
        <v>1.263665909090909</v>
      </c>
      <c r="Q109" s="25">
        <f t="shared" si="157"/>
        <v>6.1782445454545467</v>
      </c>
      <c r="R109" s="25">
        <f t="shared" si="158"/>
        <v>1.6766036363636361</v>
      </c>
      <c r="S109" s="25">
        <f t="shared" si="159"/>
        <v>6.6008000000000013</v>
      </c>
      <c r="T109" s="25">
        <f t="shared" si="160"/>
        <v>0.5782272727272727</v>
      </c>
      <c r="U109" s="25">
        <f t="shared" si="161"/>
        <v>2.6442272727272722</v>
      </c>
      <c r="V109" s="25">
        <f t="shared" si="162"/>
        <v>0.49727727272727268</v>
      </c>
      <c r="W109" s="25">
        <f t="shared" si="163"/>
        <v>0.94509818181818206</v>
      </c>
      <c r="Y109" s="16">
        <f t="shared" si="167"/>
        <v>0.39476609299999998</v>
      </c>
      <c r="Z109" s="16">
        <f t="shared" si="168"/>
        <v>5.0788696371000004</v>
      </c>
      <c r="AA109" s="16">
        <f t="shared" si="169"/>
        <v>0.25932861299999999</v>
      </c>
      <c r="AB109" s="16">
        <f t="shared" si="170"/>
        <v>1.5029034407999999</v>
      </c>
      <c r="AC109" s="16">
        <f t="shared" si="171"/>
        <v>1.0268224779999999</v>
      </c>
      <c r="AD109" s="16">
        <f t="shared" si="172"/>
        <v>8.3554635221000009</v>
      </c>
      <c r="AE109" s="16">
        <f t="shared" si="173"/>
        <v>5.8912331999999998E-2</v>
      </c>
      <c r="AF109" s="16">
        <f t="shared" si="174"/>
        <v>1.0746864511999998</v>
      </c>
      <c r="AG109" s="16">
        <f t="shared" si="175"/>
        <v>0.377295506</v>
      </c>
      <c r="AH109" s="16">
        <f t="shared" si="176"/>
        <v>1.6638759457000001</v>
      </c>
      <c r="AI109" s="18">
        <f t="shared" si="12"/>
        <v>1.0857348099999999</v>
      </c>
      <c r="AJ109" s="41">
        <f t="shared" si="12"/>
        <v>9.4301499733000007</v>
      </c>
    </row>
    <row r="110" spans="1:36" x14ac:dyDescent="0.2">
      <c r="A110" s="30" t="s">
        <v>47</v>
      </c>
      <c r="B110" s="37">
        <v>2005</v>
      </c>
      <c r="C110" s="15">
        <v>3.7873349999999997</v>
      </c>
      <c r="D110" s="15">
        <v>119.12087619047617</v>
      </c>
      <c r="E110" s="15">
        <v>0.84786649999999997</v>
      </c>
      <c r="F110" s="15">
        <v>2.5625390476190475</v>
      </c>
      <c r="G110" s="15">
        <v>0.79103900000000005</v>
      </c>
      <c r="H110" s="15">
        <v>9.4427514285714302</v>
      </c>
      <c r="I110" s="15">
        <v>0.48805000000000004</v>
      </c>
      <c r="J110" s="15">
        <v>4.18795238095238</v>
      </c>
      <c r="K110" s="15">
        <v>0.58076050000000001</v>
      </c>
      <c r="L110" s="15">
        <v>2.0173000000000001</v>
      </c>
      <c r="M110" s="14">
        <f t="shared" si="129"/>
        <v>2005</v>
      </c>
      <c r="N110" s="23">
        <f t="shared" si="154"/>
        <v>3.7873349999999997</v>
      </c>
      <c r="O110" s="23">
        <f t="shared" si="155"/>
        <v>115.33354119047617</v>
      </c>
      <c r="P110" s="43">
        <f t="shared" si="156"/>
        <v>0.84786649999999997</v>
      </c>
      <c r="Q110" s="43">
        <f t="shared" si="157"/>
        <v>1.7146725476190476</v>
      </c>
      <c r="R110" s="43">
        <f t="shared" si="158"/>
        <v>0.79103900000000005</v>
      </c>
      <c r="S110" s="43">
        <f t="shared" si="159"/>
        <v>8.6517124285714306</v>
      </c>
      <c r="T110" s="43">
        <f t="shared" si="160"/>
        <v>0.48805000000000004</v>
      </c>
      <c r="U110" s="43">
        <f t="shared" si="161"/>
        <v>3.6999023809523801</v>
      </c>
      <c r="V110" s="43">
        <f t="shared" si="162"/>
        <v>0.58076050000000001</v>
      </c>
      <c r="W110" s="43">
        <f t="shared" si="163"/>
        <v>1.4365395000000001</v>
      </c>
      <c r="Y110" s="16">
        <f t="shared" si="167"/>
        <v>0.39476609299999998</v>
      </c>
      <c r="Z110" s="16">
        <f t="shared" si="168"/>
        <v>5.0788696371000004</v>
      </c>
      <c r="AA110" s="16">
        <f t="shared" si="169"/>
        <v>0.25932861299999999</v>
      </c>
      <c r="AB110" s="16">
        <f t="shared" si="170"/>
        <v>1.5029034407999999</v>
      </c>
      <c r="AC110" s="16">
        <f t="shared" si="171"/>
        <v>1.0268224779999999</v>
      </c>
      <c r="AD110" s="16">
        <f t="shared" si="172"/>
        <v>8.3554635221000009</v>
      </c>
      <c r="AE110" s="16">
        <f t="shared" si="173"/>
        <v>5.8912331999999998E-2</v>
      </c>
      <c r="AF110" s="16">
        <f t="shared" si="174"/>
        <v>1.0746864511999998</v>
      </c>
      <c r="AG110" s="16">
        <f t="shared" si="175"/>
        <v>0.377295506</v>
      </c>
      <c r="AH110" s="16">
        <f t="shared" si="176"/>
        <v>1.6638759457000001</v>
      </c>
      <c r="AI110" s="18">
        <f t="shared" si="12"/>
        <v>1.0857348099999999</v>
      </c>
      <c r="AJ110" s="41">
        <f t="shared" si="12"/>
        <v>9.4301499733000007</v>
      </c>
    </row>
    <row r="111" spans="1:36" x14ac:dyDescent="0.2">
      <c r="A111" s="30" t="s">
        <v>47</v>
      </c>
      <c r="B111" s="37">
        <v>2006</v>
      </c>
      <c r="C111" s="15">
        <v>3.3858763636363634</v>
      </c>
      <c r="D111" s="15">
        <v>61.155720869565222</v>
      </c>
      <c r="E111" s="15">
        <v>0.77854500000000004</v>
      </c>
      <c r="F111" s="15">
        <v>6.7590117391304343</v>
      </c>
      <c r="G111" s="15">
        <v>0.8305995454545454</v>
      </c>
      <c r="H111" s="15">
        <v>7.6584960869565206</v>
      </c>
      <c r="I111" s="15">
        <v>0.45868181818181825</v>
      </c>
      <c r="J111" s="15">
        <v>3.4685652173913044</v>
      </c>
      <c r="K111" s="15">
        <v>0.5573672727272726</v>
      </c>
      <c r="L111" s="15">
        <v>1.8052721739130433</v>
      </c>
      <c r="M111" s="14">
        <f t="shared" si="129"/>
        <v>2006</v>
      </c>
      <c r="N111" s="11">
        <f t="shared" si="154"/>
        <v>3.3858763636363634</v>
      </c>
      <c r="O111" s="11">
        <f t="shared" si="155"/>
        <v>57.769844505928859</v>
      </c>
      <c r="P111" s="25">
        <f t="shared" si="156"/>
        <v>0.77854500000000004</v>
      </c>
      <c r="Q111" s="25">
        <f t="shared" si="157"/>
        <v>5.980466739130434</v>
      </c>
      <c r="R111" s="25">
        <f t="shared" si="158"/>
        <v>0.8305995454545454</v>
      </c>
      <c r="S111" s="25">
        <f t="shared" si="159"/>
        <v>6.8278965415019748</v>
      </c>
      <c r="T111" s="25">
        <f t="shared" si="160"/>
        <v>0.45868181818181825</v>
      </c>
      <c r="U111" s="25">
        <f t="shared" si="161"/>
        <v>3.0098833992094862</v>
      </c>
      <c r="V111" s="25">
        <f t="shared" si="162"/>
        <v>0.5573672727272726</v>
      </c>
      <c r="W111" s="25">
        <f t="shared" si="163"/>
        <v>1.2479049011857706</v>
      </c>
      <c r="Y111" s="16">
        <f t="shared" si="167"/>
        <v>0.39476609299999998</v>
      </c>
      <c r="Z111" s="16">
        <f t="shared" si="168"/>
        <v>5.0788696371000004</v>
      </c>
      <c r="AA111" s="16">
        <f t="shared" si="169"/>
        <v>0.25932861299999999</v>
      </c>
      <c r="AB111" s="16">
        <f t="shared" si="170"/>
        <v>1.5029034407999999</v>
      </c>
      <c r="AC111" s="16">
        <f t="shared" si="171"/>
        <v>1.0268224779999999</v>
      </c>
      <c r="AD111" s="16">
        <f t="shared" si="172"/>
        <v>8.3554635221000009</v>
      </c>
      <c r="AE111" s="16">
        <f t="shared" si="173"/>
        <v>5.8912331999999998E-2</v>
      </c>
      <c r="AF111" s="16">
        <f t="shared" si="174"/>
        <v>1.0746864511999998</v>
      </c>
      <c r="AG111" s="16">
        <f t="shared" si="175"/>
        <v>0.377295506</v>
      </c>
      <c r="AH111" s="16">
        <f t="shared" si="176"/>
        <v>1.6638759457000001</v>
      </c>
      <c r="AI111" s="18">
        <f t="shared" si="12"/>
        <v>1.0857348099999999</v>
      </c>
      <c r="AJ111" s="41">
        <f t="shared" si="12"/>
        <v>9.4301499733000007</v>
      </c>
    </row>
    <row r="112" spans="1:36" x14ac:dyDescent="0.2">
      <c r="A112" s="30" t="s">
        <v>47</v>
      </c>
      <c r="B112" s="37">
        <v>2007</v>
      </c>
      <c r="C112" s="15">
        <v>4.1401261904761908</v>
      </c>
      <c r="D112" s="15">
        <v>99.151029523809527</v>
      </c>
      <c r="E112" s="15">
        <v>0.58931904761904763</v>
      </c>
      <c r="F112" s="15">
        <v>4.3899638095238096</v>
      </c>
      <c r="G112" s="15">
        <v>0.9304095238095238</v>
      </c>
      <c r="H112" s="15">
        <v>13.495650476190477</v>
      </c>
      <c r="I112" s="15">
        <v>0.48504761904761912</v>
      </c>
      <c r="J112" s="15">
        <v>4.7442380952380958</v>
      </c>
      <c r="K112" s="15">
        <v>0.53110571428571418</v>
      </c>
      <c r="L112" s="15">
        <v>3.0736004761904767</v>
      </c>
      <c r="M112" s="14">
        <f t="shared" si="129"/>
        <v>2007</v>
      </c>
      <c r="N112" s="11">
        <f t="shared" si="154"/>
        <v>4.1401261904761908</v>
      </c>
      <c r="O112" s="11">
        <f t="shared" si="155"/>
        <v>95.010903333333331</v>
      </c>
      <c r="P112" s="25">
        <f t="shared" si="156"/>
        <v>0.58931904761904763</v>
      </c>
      <c r="Q112" s="25">
        <f t="shared" si="157"/>
        <v>3.8006447619047621</v>
      </c>
      <c r="R112" s="25">
        <f t="shared" si="158"/>
        <v>0.9304095238095238</v>
      </c>
      <c r="S112" s="25">
        <f t="shared" si="159"/>
        <v>12.565240952380954</v>
      </c>
      <c r="T112" s="25">
        <f t="shared" si="160"/>
        <v>0.48504761904761912</v>
      </c>
      <c r="U112" s="25">
        <f t="shared" si="161"/>
        <v>4.2591904761904766</v>
      </c>
      <c r="V112" s="25">
        <f t="shared" si="162"/>
        <v>0.53110571428571418</v>
      </c>
      <c r="W112" s="25">
        <f t="shared" si="163"/>
        <v>2.5424947619047624</v>
      </c>
      <c r="Y112" s="16">
        <f t="shared" si="167"/>
        <v>0.39476609299999998</v>
      </c>
      <c r="Z112" s="16">
        <f t="shared" si="168"/>
        <v>5.0788696371000004</v>
      </c>
      <c r="AA112" s="16">
        <f t="shared" si="169"/>
        <v>0.25932861299999999</v>
      </c>
      <c r="AB112" s="16">
        <f t="shared" si="170"/>
        <v>1.5029034407999999</v>
      </c>
      <c r="AC112" s="16">
        <f t="shared" si="171"/>
        <v>1.0268224779999999</v>
      </c>
      <c r="AD112" s="16">
        <f t="shared" si="172"/>
        <v>8.3554635221000009</v>
      </c>
      <c r="AE112" s="16">
        <f t="shared" si="173"/>
        <v>5.8912331999999998E-2</v>
      </c>
      <c r="AF112" s="16">
        <f t="shared" si="174"/>
        <v>1.0746864511999998</v>
      </c>
      <c r="AG112" s="16">
        <f t="shared" si="175"/>
        <v>0.377295506</v>
      </c>
      <c r="AH112" s="16">
        <f t="shared" si="176"/>
        <v>1.6638759457000001</v>
      </c>
      <c r="AI112" s="18">
        <f t="shared" si="12"/>
        <v>1.0857348099999999</v>
      </c>
      <c r="AJ112" s="41">
        <f t="shared" si="12"/>
        <v>9.4301499733000007</v>
      </c>
    </row>
    <row r="113" spans="1:36" x14ac:dyDescent="0.2">
      <c r="A113" s="30" t="s">
        <v>47</v>
      </c>
      <c r="B113" s="37">
        <v>2009</v>
      </c>
      <c r="C113" s="15" t="s">
        <v>249</v>
      </c>
      <c r="D113" s="15" t="s">
        <v>249</v>
      </c>
      <c r="E113" s="15" t="s">
        <v>249</v>
      </c>
      <c r="F113" s="15" t="s">
        <v>249</v>
      </c>
      <c r="G113" s="15" t="s">
        <v>249</v>
      </c>
      <c r="H113" s="15" t="s">
        <v>249</v>
      </c>
      <c r="I113" s="15" t="s">
        <v>249</v>
      </c>
      <c r="J113" s="15" t="s">
        <v>249</v>
      </c>
      <c r="K113" s="15" t="s">
        <v>249</v>
      </c>
      <c r="L113" s="15" t="s">
        <v>249</v>
      </c>
      <c r="M113" s="14">
        <f t="shared" si="129"/>
        <v>2009</v>
      </c>
      <c r="N113" s="11"/>
      <c r="O113" s="11"/>
      <c r="P113" s="25"/>
      <c r="Q113" s="25"/>
      <c r="R113" s="25"/>
      <c r="S113" s="25"/>
      <c r="T113" s="25"/>
      <c r="U113" s="25"/>
      <c r="V113" s="25"/>
      <c r="W113" s="25"/>
      <c r="Y113" s="16">
        <f t="shared" si="167"/>
        <v>0.39476609299999998</v>
      </c>
      <c r="Z113" s="16">
        <f t="shared" si="168"/>
        <v>5.0788696371000004</v>
      </c>
      <c r="AA113" s="16">
        <f t="shared" si="169"/>
        <v>0.25932861299999999</v>
      </c>
      <c r="AB113" s="16">
        <f t="shared" si="170"/>
        <v>1.5029034407999999</v>
      </c>
      <c r="AC113" s="16">
        <f t="shared" si="171"/>
        <v>1.0268224779999999</v>
      </c>
      <c r="AD113" s="16">
        <f t="shared" si="172"/>
        <v>8.3554635221000009</v>
      </c>
      <c r="AE113" s="16">
        <f t="shared" si="173"/>
        <v>5.8912331999999998E-2</v>
      </c>
      <c r="AF113" s="16">
        <f t="shared" si="174"/>
        <v>1.0746864511999998</v>
      </c>
      <c r="AG113" s="16">
        <f t="shared" si="175"/>
        <v>0.377295506</v>
      </c>
      <c r="AH113" s="16">
        <f t="shared" si="176"/>
        <v>1.6638759457000001</v>
      </c>
      <c r="AI113" s="18">
        <f t="shared" si="12"/>
        <v>1.0857348099999999</v>
      </c>
      <c r="AJ113" s="41">
        <f t="shared" si="12"/>
        <v>9.4301499733000007</v>
      </c>
    </row>
    <row r="114" spans="1:36" x14ac:dyDescent="0.2">
      <c r="A114" s="30" t="s">
        <v>47</v>
      </c>
      <c r="B114" s="37">
        <v>2010</v>
      </c>
      <c r="C114" s="15">
        <v>2.2097510000000002</v>
      </c>
      <c r="D114" s="15">
        <v>38.342448095238083</v>
      </c>
      <c r="E114" s="15">
        <v>0.77767500000000001</v>
      </c>
      <c r="F114" s="15">
        <v>6.7383266666666675</v>
      </c>
      <c r="G114" s="15">
        <v>0.37832100000000002</v>
      </c>
      <c r="H114" s="15">
        <v>5.4012928571428578</v>
      </c>
      <c r="I114" s="15">
        <v>0.2772</v>
      </c>
      <c r="J114" s="15">
        <v>2.0802380952380952</v>
      </c>
      <c r="K114" s="15">
        <v>0.37992900000000007</v>
      </c>
      <c r="L114" s="15">
        <v>1.5245</v>
      </c>
      <c r="M114" s="14">
        <f t="shared" si="129"/>
        <v>2010</v>
      </c>
      <c r="N114" s="11">
        <f t="shared" si="154"/>
        <v>2.2097510000000002</v>
      </c>
      <c r="O114" s="11">
        <f t="shared" si="155"/>
        <v>36.132697095238086</v>
      </c>
      <c r="P114" s="25">
        <f t="shared" si="156"/>
        <v>0.77767500000000001</v>
      </c>
      <c r="Q114" s="25">
        <f t="shared" si="157"/>
        <v>5.9606516666666671</v>
      </c>
      <c r="R114" s="25">
        <f t="shared" si="158"/>
        <v>0.37832100000000002</v>
      </c>
      <c r="S114" s="25">
        <f t="shared" si="159"/>
        <v>5.0229718571428581</v>
      </c>
      <c r="T114" s="25">
        <f t="shared" si="160"/>
        <v>0.2772</v>
      </c>
      <c r="U114" s="25">
        <f t="shared" si="161"/>
        <v>1.8030380952380951</v>
      </c>
      <c r="V114" s="25">
        <f t="shared" si="162"/>
        <v>0.37992900000000007</v>
      </c>
      <c r="W114" s="25">
        <f t="shared" si="163"/>
        <v>1.144571</v>
      </c>
      <c r="Y114" s="16">
        <f t="shared" si="167"/>
        <v>0.39476609299999998</v>
      </c>
      <c r="Z114" s="16">
        <f t="shared" si="168"/>
        <v>5.0788696371000004</v>
      </c>
      <c r="AA114" s="16">
        <f t="shared" si="169"/>
        <v>0.25932861299999999</v>
      </c>
      <c r="AB114" s="16">
        <f t="shared" si="170"/>
        <v>1.5029034407999999</v>
      </c>
      <c r="AC114" s="16">
        <f t="shared" si="171"/>
        <v>1.0268224779999999</v>
      </c>
      <c r="AD114" s="16">
        <f t="shared" si="172"/>
        <v>8.3554635221000009</v>
      </c>
      <c r="AE114" s="16">
        <f t="shared" si="173"/>
        <v>5.8912331999999998E-2</v>
      </c>
      <c r="AF114" s="16">
        <f t="shared" si="174"/>
        <v>1.0746864511999998</v>
      </c>
      <c r="AG114" s="16">
        <f t="shared" si="175"/>
        <v>0.377295506</v>
      </c>
      <c r="AH114" s="16">
        <f t="shared" si="176"/>
        <v>1.6638759457000001</v>
      </c>
      <c r="AI114" s="18">
        <f t="shared" si="12"/>
        <v>1.0857348099999999</v>
      </c>
      <c r="AJ114" s="41">
        <f t="shared" si="12"/>
        <v>9.4301499733000007</v>
      </c>
    </row>
    <row r="115" spans="1:36" x14ac:dyDescent="0.2">
      <c r="A115" s="30" t="s">
        <v>47</v>
      </c>
      <c r="B115" s="37">
        <v>2011</v>
      </c>
      <c r="C115" s="15">
        <v>2.1615859090909093</v>
      </c>
      <c r="D115" s="15">
        <v>48.926154782608691</v>
      </c>
      <c r="E115" s="15">
        <v>0.62834727272727264</v>
      </c>
      <c r="F115" s="15">
        <v>3.8690269565217394</v>
      </c>
      <c r="G115" s="15">
        <v>0.71783363636363628</v>
      </c>
      <c r="H115" s="15">
        <v>8.5482291304347839</v>
      </c>
      <c r="I115" s="15">
        <v>0.28531818181818175</v>
      </c>
      <c r="J115" s="15">
        <v>3.0050000000000003</v>
      </c>
      <c r="K115" s="15">
        <v>0.30205090909090909</v>
      </c>
      <c r="L115" s="15">
        <v>1.3670686956521738</v>
      </c>
      <c r="M115" s="14">
        <f t="shared" si="129"/>
        <v>2011</v>
      </c>
      <c r="N115" s="11">
        <f t="shared" si="154"/>
        <v>2.1615859090909093</v>
      </c>
      <c r="O115" s="11">
        <f t="shared" si="155"/>
        <v>46.764568873517781</v>
      </c>
      <c r="P115" s="25">
        <f t="shared" si="156"/>
        <v>0.62834727272727264</v>
      </c>
      <c r="Q115" s="25">
        <f t="shared" si="157"/>
        <v>3.2406796837944669</v>
      </c>
      <c r="R115" s="25">
        <f t="shared" si="158"/>
        <v>0.71783363636363628</v>
      </c>
      <c r="S115" s="25">
        <f t="shared" si="159"/>
        <v>7.8303954940711478</v>
      </c>
      <c r="T115" s="25">
        <f t="shared" si="160"/>
        <v>0.28531818181818175</v>
      </c>
      <c r="U115" s="25">
        <f t="shared" si="161"/>
        <v>2.7196818181818188</v>
      </c>
      <c r="V115" s="25">
        <f t="shared" si="162"/>
        <v>0.30205090909090909</v>
      </c>
      <c r="W115" s="25">
        <f t="shared" si="163"/>
        <v>1.0650177865612647</v>
      </c>
      <c r="Y115" s="16">
        <f t="shared" si="167"/>
        <v>0.39476609299999998</v>
      </c>
      <c r="Z115" s="16">
        <f t="shared" si="168"/>
        <v>5.0788696371000004</v>
      </c>
      <c r="AA115" s="16">
        <f t="shared" si="169"/>
        <v>0.25932861299999999</v>
      </c>
      <c r="AB115" s="16">
        <f t="shared" si="170"/>
        <v>1.5029034407999999</v>
      </c>
      <c r="AC115" s="16">
        <f t="shared" si="171"/>
        <v>1.0268224779999999</v>
      </c>
      <c r="AD115" s="16">
        <f t="shared" si="172"/>
        <v>8.3554635221000009</v>
      </c>
      <c r="AE115" s="16">
        <f t="shared" si="173"/>
        <v>5.8912331999999998E-2</v>
      </c>
      <c r="AF115" s="16">
        <f t="shared" si="174"/>
        <v>1.0746864511999998</v>
      </c>
      <c r="AG115" s="16">
        <f t="shared" si="175"/>
        <v>0.377295506</v>
      </c>
      <c r="AH115" s="16">
        <f t="shared" si="176"/>
        <v>1.6638759457000001</v>
      </c>
      <c r="AI115" s="18">
        <f t="shared" si="12"/>
        <v>1.0857348099999999</v>
      </c>
      <c r="AJ115" s="41">
        <f t="shared" si="12"/>
        <v>9.4301499733000007</v>
      </c>
    </row>
    <row r="116" spans="1:36" x14ac:dyDescent="0.2">
      <c r="A116" s="30" t="s">
        <v>47</v>
      </c>
      <c r="B116" s="37">
        <v>2012</v>
      </c>
      <c r="C116" s="15">
        <v>3.3049679999999997</v>
      </c>
      <c r="D116" s="15">
        <v>38.408849523809522</v>
      </c>
      <c r="E116" s="15">
        <v>0.99075100000000005</v>
      </c>
      <c r="F116" s="15">
        <v>4.6949080952380955</v>
      </c>
      <c r="G116" s="15">
        <v>1.002767</v>
      </c>
      <c r="H116" s="15">
        <v>7.405851428571431</v>
      </c>
      <c r="I116" s="15">
        <v>0.42699999999999994</v>
      </c>
      <c r="J116" s="15">
        <v>2.6808095238095238</v>
      </c>
      <c r="K116" s="15">
        <v>0.45465800000000006</v>
      </c>
      <c r="L116" s="15">
        <v>1.346184761904762</v>
      </c>
      <c r="M116" s="14">
        <f t="shared" si="129"/>
        <v>2012</v>
      </c>
      <c r="N116" s="11">
        <f t="shared" si="154"/>
        <v>3.3049679999999997</v>
      </c>
      <c r="O116" s="11">
        <f t="shared" si="155"/>
        <v>35.10388152380952</v>
      </c>
      <c r="P116" s="25">
        <f t="shared" si="156"/>
        <v>0.99075100000000005</v>
      </c>
      <c r="Q116" s="25">
        <f t="shared" si="157"/>
        <v>3.7041570952380956</v>
      </c>
      <c r="R116" s="25">
        <f t="shared" si="158"/>
        <v>1.002767</v>
      </c>
      <c r="S116" s="25">
        <f t="shared" si="159"/>
        <v>6.4030844285714306</v>
      </c>
      <c r="T116" s="25">
        <f t="shared" si="160"/>
        <v>0.42699999999999994</v>
      </c>
      <c r="U116" s="25">
        <f t="shared" si="161"/>
        <v>2.2538095238095237</v>
      </c>
      <c r="V116" s="25">
        <f t="shared" si="162"/>
        <v>0.45465800000000006</v>
      </c>
      <c r="W116" s="25">
        <f t="shared" si="163"/>
        <v>0.89152676190476199</v>
      </c>
      <c r="Y116" s="16">
        <f t="shared" si="167"/>
        <v>0.39476609299999998</v>
      </c>
      <c r="Z116" s="16">
        <f t="shared" si="168"/>
        <v>5.0788696371000004</v>
      </c>
      <c r="AA116" s="16">
        <f t="shared" si="169"/>
        <v>0.25932861299999999</v>
      </c>
      <c r="AB116" s="16">
        <f t="shared" si="170"/>
        <v>1.5029034407999999</v>
      </c>
      <c r="AC116" s="16">
        <f t="shared" si="171"/>
        <v>1.0268224779999999</v>
      </c>
      <c r="AD116" s="16">
        <f t="shared" si="172"/>
        <v>8.3554635221000009</v>
      </c>
      <c r="AE116" s="16">
        <f t="shared" si="173"/>
        <v>5.8912331999999998E-2</v>
      </c>
      <c r="AF116" s="16">
        <f t="shared" si="174"/>
        <v>1.0746864511999998</v>
      </c>
      <c r="AG116" s="16">
        <f t="shared" si="175"/>
        <v>0.377295506</v>
      </c>
      <c r="AH116" s="16">
        <f t="shared" si="176"/>
        <v>1.6638759457000001</v>
      </c>
      <c r="AI116" s="18">
        <f t="shared" si="12"/>
        <v>1.0857348099999999</v>
      </c>
      <c r="AJ116" s="41">
        <f t="shared" si="12"/>
        <v>9.4301499733000007</v>
      </c>
    </row>
    <row r="117" spans="1:36" x14ac:dyDescent="0.2">
      <c r="A117" s="30" t="s">
        <v>47</v>
      </c>
      <c r="B117" s="37">
        <v>2013</v>
      </c>
      <c r="C117" s="15">
        <v>3.2846619047619052</v>
      </c>
      <c r="D117" s="15">
        <v>30.520953181818172</v>
      </c>
      <c r="E117" s="15">
        <v>0.94851904761904771</v>
      </c>
      <c r="F117" s="15">
        <v>9.6100609090909099</v>
      </c>
      <c r="G117" s="15">
        <v>1.1227038095238095</v>
      </c>
      <c r="H117" s="15">
        <v>5.7988472727272731</v>
      </c>
      <c r="I117" s="15">
        <v>0.56414285714285717</v>
      </c>
      <c r="J117" s="15">
        <v>2.6882727272727269</v>
      </c>
      <c r="K117" s="15">
        <v>0.42433714285714286</v>
      </c>
      <c r="L117" s="15">
        <v>1.6258990909090905</v>
      </c>
      <c r="M117" s="14">
        <f t="shared" si="129"/>
        <v>2013</v>
      </c>
      <c r="N117" s="11">
        <f t="shared" si="154"/>
        <v>3.2846619047619052</v>
      </c>
      <c r="O117" s="11">
        <f t="shared" si="155"/>
        <v>27.236291277056267</v>
      </c>
      <c r="P117" s="25">
        <f t="shared" si="156"/>
        <v>0.94851904761904771</v>
      </c>
      <c r="Q117" s="25">
        <f t="shared" si="157"/>
        <v>8.6615418614718624</v>
      </c>
      <c r="R117" s="25">
        <f t="shared" si="158"/>
        <v>1.1227038095238095</v>
      </c>
      <c r="S117" s="25">
        <f t="shared" si="159"/>
        <v>4.6761434632034637</v>
      </c>
      <c r="T117" s="25">
        <f t="shared" si="160"/>
        <v>0.56414285714285717</v>
      </c>
      <c r="U117" s="25">
        <f t="shared" si="161"/>
        <v>2.1241298701298699</v>
      </c>
      <c r="V117" s="25">
        <f t="shared" si="162"/>
        <v>0.42433714285714286</v>
      </c>
      <c r="W117" s="25">
        <f t="shared" si="163"/>
        <v>1.2015619480519475</v>
      </c>
      <c r="Y117" s="16">
        <f t="shared" si="167"/>
        <v>0.39476609299999998</v>
      </c>
      <c r="Z117" s="16">
        <f t="shared" si="168"/>
        <v>5.0788696371000004</v>
      </c>
      <c r="AA117" s="16">
        <f t="shared" si="169"/>
        <v>0.25932861299999999</v>
      </c>
      <c r="AB117" s="16">
        <f t="shared" si="170"/>
        <v>1.5029034407999999</v>
      </c>
      <c r="AC117" s="16">
        <f t="shared" si="171"/>
        <v>1.0268224779999999</v>
      </c>
      <c r="AD117" s="16">
        <f t="shared" si="172"/>
        <v>8.3554635221000009</v>
      </c>
      <c r="AE117" s="16">
        <f t="shared" si="173"/>
        <v>5.8912331999999998E-2</v>
      </c>
      <c r="AF117" s="16">
        <f t="shared" si="174"/>
        <v>1.0746864511999998</v>
      </c>
      <c r="AG117" s="16">
        <f t="shared" si="175"/>
        <v>0.377295506</v>
      </c>
      <c r="AH117" s="16">
        <f t="shared" si="176"/>
        <v>1.6638759457000001</v>
      </c>
      <c r="AI117" s="18">
        <f t="shared" si="12"/>
        <v>1.0857348099999999</v>
      </c>
      <c r="AJ117" s="41">
        <f t="shared" si="12"/>
        <v>9.4301499733000007</v>
      </c>
    </row>
    <row r="118" spans="1:36" x14ac:dyDescent="0.2">
      <c r="A118" s="30" t="s">
        <v>47</v>
      </c>
      <c r="B118" s="37">
        <v>2014</v>
      </c>
      <c r="C118" s="15">
        <v>3.0484756521739125</v>
      </c>
      <c r="D118" s="15">
        <v>28.959868750000002</v>
      </c>
      <c r="E118" s="15">
        <v>0.79580826086956546</v>
      </c>
      <c r="F118" s="15">
        <v>7.9743808333333313</v>
      </c>
      <c r="G118" s="15">
        <v>1.1521317391304347</v>
      </c>
      <c r="H118" s="15">
        <v>5.8887454166666666</v>
      </c>
      <c r="I118" s="15">
        <v>0.34808695652173915</v>
      </c>
      <c r="J118" s="15">
        <v>2.240791666666667</v>
      </c>
      <c r="K118" s="15">
        <v>0.64835739130434777</v>
      </c>
      <c r="L118" s="15">
        <v>1.8680975000000004</v>
      </c>
      <c r="M118" s="14">
        <f t="shared" si="129"/>
        <v>2014</v>
      </c>
      <c r="N118" s="11">
        <f t="shared" si="154"/>
        <v>3.0484756521739125</v>
      </c>
      <c r="O118" s="11">
        <f t="shared" si="155"/>
        <v>25.911393097826089</v>
      </c>
      <c r="P118" s="25">
        <f t="shared" si="156"/>
        <v>0.79580826086956546</v>
      </c>
      <c r="Q118" s="25">
        <f t="shared" si="157"/>
        <v>7.1785725724637661</v>
      </c>
      <c r="R118" s="25">
        <f t="shared" si="158"/>
        <v>1.1521317391304347</v>
      </c>
      <c r="S118" s="25">
        <f t="shared" si="159"/>
        <v>4.7366136775362317</v>
      </c>
      <c r="T118" s="25">
        <f t="shared" si="160"/>
        <v>0.34808695652173915</v>
      </c>
      <c r="U118" s="25">
        <f t="shared" si="161"/>
        <v>1.8927047101449279</v>
      </c>
      <c r="V118" s="25">
        <f t="shared" si="162"/>
        <v>0.64835739130434777</v>
      </c>
      <c r="W118" s="25">
        <f t="shared" si="163"/>
        <v>1.2197401086956527</v>
      </c>
      <c r="Y118" s="16">
        <f t="shared" si="167"/>
        <v>0.39476609299999998</v>
      </c>
      <c r="Z118" s="16">
        <f t="shared" si="168"/>
        <v>5.0788696371000004</v>
      </c>
      <c r="AA118" s="16">
        <f t="shared" si="169"/>
        <v>0.25932861299999999</v>
      </c>
      <c r="AB118" s="16">
        <f t="shared" si="170"/>
        <v>1.5029034407999999</v>
      </c>
      <c r="AC118" s="16">
        <f t="shared" si="171"/>
        <v>1.0268224779999999</v>
      </c>
      <c r="AD118" s="16">
        <f t="shared" si="172"/>
        <v>8.3554635221000009</v>
      </c>
      <c r="AE118" s="16">
        <f t="shared" si="173"/>
        <v>5.8912331999999998E-2</v>
      </c>
      <c r="AF118" s="16">
        <f t="shared" si="174"/>
        <v>1.0746864511999998</v>
      </c>
      <c r="AG118" s="16">
        <f t="shared" si="175"/>
        <v>0.377295506</v>
      </c>
      <c r="AH118" s="16">
        <f t="shared" si="176"/>
        <v>1.6638759457000001</v>
      </c>
      <c r="AI118" s="18">
        <f t="shared" ref="AI118:AJ201" si="177">AC118+AE118</f>
        <v>1.0857348099999999</v>
      </c>
      <c r="AJ118" s="41">
        <f t="shared" si="177"/>
        <v>9.4301499733000007</v>
      </c>
    </row>
    <row r="119" spans="1:36" x14ac:dyDescent="0.2">
      <c r="A119" s="30" t="s">
        <v>47</v>
      </c>
      <c r="B119" s="37">
        <v>2015</v>
      </c>
      <c r="C119" s="15">
        <v>2.5889258333333331</v>
      </c>
      <c r="D119" s="15">
        <v>24.294162083333333</v>
      </c>
      <c r="E119" s="15">
        <v>0.74314124999999998</v>
      </c>
      <c r="F119" s="15">
        <v>9.015619583333331</v>
      </c>
      <c r="G119" s="15">
        <v>1.3781320833333333</v>
      </c>
      <c r="H119" s="15">
        <v>5.3153283333333343</v>
      </c>
      <c r="I119" s="15">
        <v>0.39254166666666662</v>
      </c>
      <c r="J119" s="15">
        <v>2.0818750000000006</v>
      </c>
      <c r="K119" s="15">
        <v>0.60736749999999995</v>
      </c>
      <c r="L119" s="15">
        <v>1.9914324999999999</v>
      </c>
      <c r="M119" s="14">
        <f t="shared" si="129"/>
        <v>2015</v>
      </c>
      <c r="N119" s="11">
        <f t="shared" si="154"/>
        <v>2.5889258333333331</v>
      </c>
      <c r="O119" s="11">
        <f t="shared" si="155"/>
        <v>21.705236249999999</v>
      </c>
      <c r="P119" s="25">
        <f t="shared" si="156"/>
        <v>0.74314124999999998</v>
      </c>
      <c r="Q119" s="25">
        <f t="shared" si="157"/>
        <v>8.2724783333333303</v>
      </c>
      <c r="R119" s="25">
        <f t="shared" si="158"/>
        <v>1.3781320833333333</v>
      </c>
      <c r="S119" s="25">
        <f t="shared" si="159"/>
        <v>3.9371962500000013</v>
      </c>
      <c r="T119" s="25">
        <f t="shared" si="160"/>
        <v>0.39254166666666662</v>
      </c>
      <c r="U119" s="25">
        <f t="shared" si="161"/>
        <v>1.689333333333334</v>
      </c>
      <c r="V119" s="25">
        <f t="shared" si="162"/>
        <v>0.60736749999999995</v>
      </c>
      <c r="W119" s="25">
        <f t="shared" si="163"/>
        <v>1.3840650000000001</v>
      </c>
      <c r="Y119" s="16">
        <f t="shared" si="167"/>
        <v>0.39476609299999998</v>
      </c>
      <c r="Z119" s="16">
        <f t="shared" si="168"/>
        <v>5.0788696371000004</v>
      </c>
      <c r="AA119" s="16">
        <f t="shared" si="169"/>
        <v>0.25932861299999999</v>
      </c>
      <c r="AB119" s="16">
        <f t="shared" si="170"/>
        <v>1.5029034407999999</v>
      </c>
      <c r="AC119" s="16">
        <f t="shared" si="171"/>
        <v>1.0268224779999999</v>
      </c>
      <c r="AD119" s="16">
        <f t="shared" si="172"/>
        <v>8.3554635221000009</v>
      </c>
      <c r="AE119" s="16">
        <f t="shared" si="173"/>
        <v>5.8912331999999998E-2</v>
      </c>
      <c r="AF119" s="16">
        <f t="shared" si="174"/>
        <v>1.0746864511999998</v>
      </c>
      <c r="AG119" s="16">
        <f t="shared" si="175"/>
        <v>0.377295506</v>
      </c>
      <c r="AH119" s="16">
        <f t="shared" si="176"/>
        <v>1.6638759457000001</v>
      </c>
      <c r="AI119" s="18">
        <f t="shared" si="177"/>
        <v>1.0857348099999999</v>
      </c>
      <c r="AJ119" s="41">
        <f t="shared" si="177"/>
        <v>9.4301499733000007</v>
      </c>
    </row>
    <row r="120" spans="1:36" x14ac:dyDescent="0.2">
      <c r="A120" s="29" t="s">
        <v>47</v>
      </c>
      <c r="B120" s="37">
        <v>2016</v>
      </c>
      <c r="C120" s="15">
        <v>2.5697940909090913</v>
      </c>
      <c r="D120" s="15">
        <v>18.553413181818179</v>
      </c>
      <c r="E120" s="15">
        <v>0.72080954545454545</v>
      </c>
      <c r="F120" s="15">
        <v>9.3539190909090895</v>
      </c>
      <c r="G120" s="15">
        <v>1.5548600000000001</v>
      </c>
      <c r="H120" s="15">
        <v>5.2495113636363637</v>
      </c>
      <c r="I120" s="15">
        <v>0.37164999999999998</v>
      </c>
      <c r="J120" s="15">
        <v>1.978845454545455</v>
      </c>
      <c r="K120" s="15">
        <v>0.59634863636363644</v>
      </c>
      <c r="L120" s="15">
        <v>1.0403409090909093</v>
      </c>
      <c r="M120" s="14">
        <f t="shared" si="129"/>
        <v>2016</v>
      </c>
      <c r="N120" s="23">
        <f t="shared" si="154"/>
        <v>2.5697940909090913</v>
      </c>
      <c r="O120" s="23">
        <f t="shared" si="155"/>
        <v>15.983619090909087</v>
      </c>
      <c r="P120" s="43">
        <f t="shared" si="156"/>
        <v>0.72080954545454545</v>
      </c>
      <c r="Q120" s="43">
        <f t="shared" si="157"/>
        <v>8.6331095454545448</v>
      </c>
      <c r="R120" s="43">
        <f t="shared" si="158"/>
        <v>1.5548600000000001</v>
      </c>
      <c r="S120" s="43">
        <f t="shared" si="159"/>
        <v>3.6946513636363636</v>
      </c>
      <c r="T120" s="43">
        <f t="shared" si="160"/>
        <v>0.37164999999999998</v>
      </c>
      <c r="U120" s="43">
        <f t="shared" si="161"/>
        <v>1.607195454545455</v>
      </c>
      <c r="V120" s="43">
        <f t="shared" si="162"/>
        <v>0.59634863636363644</v>
      </c>
      <c r="W120" s="43">
        <f t="shared" si="163"/>
        <v>0.44399227272727282</v>
      </c>
      <c r="X120" s="22"/>
      <c r="Y120" s="16">
        <f t="shared" si="167"/>
        <v>0.39476609299999998</v>
      </c>
      <c r="Z120" s="16">
        <f t="shared" si="168"/>
        <v>5.0788696371000004</v>
      </c>
      <c r="AA120" s="16">
        <f t="shared" si="169"/>
        <v>0.25932861299999999</v>
      </c>
      <c r="AB120" s="16">
        <f t="shared" si="170"/>
        <v>1.5029034407999999</v>
      </c>
      <c r="AC120" s="16">
        <f t="shared" si="171"/>
        <v>1.0268224779999999</v>
      </c>
      <c r="AD120" s="16">
        <f t="shared" si="172"/>
        <v>8.3554635221000009</v>
      </c>
      <c r="AE120" s="16">
        <f t="shared" si="173"/>
        <v>5.8912331999999998E-2</v>
      </c>
      <c r="AF120" s="16">
        <f t="shared" si="174"/>
        <v>1.0746864511999998</v>
      </c>
      <c r="AG120" s="16">
        <f t="shared" si="175"/>
        <v>0.377295506</v>
      </c>
      <c r="AH120" s="16">
        <f t="shared" si="176"/>
        <v>1.6638759457000001</v>
      </c>
      <c r="AI120" s="18">
        <f t="shared" si="177"/>
        <v>1.0857348099999999</v>
      </c>
      <c r="AJ120" s="41">
        <f t="shared" si="177"/>
        <v>9.4301499733000007</v>
      </c>
    </row>
    <row r="121" spans="1:36" x14ac:dyDescent="0.2">
      <c r="A121" s="29" t="s">
        <v>47</v>
      </c>
      <c r="B121" s="37">
        <v>2017</v>
      </c>
      <c r="C121" s="15">
        <v>2.1128595238095236</v>
      </c>
      <c r="D121" s="15">
        <v>12.557151818181818</v>
      </c>
      <c r="E121" s="15">
        <v>1.0996142857142861</v>
      </c>
      <c r="F121" s="15">
        <v>10.109673636363636</v>
      </c>
      <c r="G121" s="15">
        <v>1.0989899999999999</v>
      </c>
      <c r="H121" s="15">
        <v>3.5438045454545457</v>
      </c>
      <c r="I121" s="15">
        <v>0.30437619047619052</v>
      </c>
      <c r="J121" s="15">
        <v>1.5143227272727273</v>
      </c>
      <c r="K121" s="15">
        <v>0.69677714285714287</v>
      </c>
      <c r="L121" s="15">
        <v>1.3624718181818183</v>
      </c>
      <c r="M121" s="14">
        <f t="shared" si="129"/>
        <v>2017</v>
      </c>
      <c r="N121" s="23">
        <f t="shared" si="154"/>
        <v>2.1128595238095236</v>
      </c>
      <c r="O121" s="23">
        <f t="shared" si="155"/>
        <v>10.444292294372294</v>
      </c>
      <c r="P121" s="43">
        <f t="shared" si="156"/>
        <v>1.0996142857142861</v>
      </c>
      <c r="Q121" s="43">
        <f t="shared" si="157"/>
        <v>9.0100593506493496</v>
      </c>
      <c r="R121" s="43">
        <f t="shared" si="158"/>
        <v>1.0989899999999999</v>
      </c>
      <c r="S121" s="43">
        <f t="shared" si="159"/>
        <v>2.4448145454545456</v>
      </c>
      <c r="T121" s="43">
        <f t="shared" si="160"/>
        <v>0.30437619047619052</v>
      </c>
      <c r="U121" s="43">
        <f t="shared" si="161"/>
        <v>1.2099465367965367</v>
      </c>
      <c r="V121" s="43">
        <f t="shared" si="162"/>
        <v>0.69677714285714287</v>
      </c>
      <c r="W121" s="43">
        <f t="shared" si="163"/>
        <v>0.66569467532467541</v>
      </c>
      <c r="X121" s="22"/>
      <c r="Y121" s="16">
        <f t="shared" si="167"/>
        <v>0.39476609299999998</v>
      </c>
      <c r="Z121" s="16">
        <f t="shared" si="168"/>
        <v>5.0788696371000004</v>
      </c>
      <c r="AA121" s="16">
        <f t="shared" si="169"/>
        <v>0.25932861299999999</v>
      </c>
      <c r="AB121" s="16">
        <f t="shared" si="170"/>
        <v>1.5029034407999999</v>
      </c>
      <c r="AC121" s="16">
        <f t="shared" si="171"/>
        <v>1.0268224779999999</v>
      </c>
      <c r="AD121" s="16">
        <f t="shared" si="172"/>
        <v>8.3554635221000009</v>
      </c>
      <c r="AE121" s="16">
        <f t="shared" si="173"/>
        <v>5.8912331999999998E-2</v>
      </c>
      <c r="AF121" s="16">
        <f t="shared" si="174"/>
        <v>1.0746864511999998</v>
      </c>
      <c r="AG121" s="16">
        <f t="shared" si="175"/>
        <v>0.377295506</v>
      </c>
      <c r="AH121" s="16">
        <f t="shared" si="176"/>
        <v>1.6638759457000001</v>
      </c>
      <c r="AI121" s="18">
        <f t="shared" si="177"/>
        <v>1.0857348099999999</v>
      </c>
      <c r="AJ121" s="41">
        <f t="shared" si="177"/>
        <v>9.4301499733000007</v>
      </c>
    </row>
    <row r="122" spans="1:36" x14ac:dyDescent="0.2">
      <c r="A122" s="29" t="s">
        <v>47</v>
      </c>
      <c r="B122" s="37">
        <v>2018</v>
      </c>
      <c r="C122" s="15">
        <v>2.5184047826086959</v>
      </c>
      <c r="D122" s="15">
        <v>10.850972916666665</v>
      </c>
      <c r="E122" s="15">
        <v>1.0783543478260869</v>
      </c>
      <c r="F122" s="15">
        <v>11.328524166666668</v>
      </c>
      <c r="G122" s="15">
        <v>1.6167495652173913</v>
      </c>
      <c r="H122" s="15">
        <v>5.2294437499999988</v>
      </c>
      <c r="I122" s="15">
        <v>0.46605652173913048</v>
      </c>
      <c r="J122" s="15">
        <v>1.81965</v>
      </c>
      <c r="K122" s="15">
        <v>0.63423000000000007</v>
      </c>
      <c r="L122" s="15">
        <v>1.3504750000000001</v>
      </c>
      <c r="M122" s="14">
        <f t="shared" si="129"/>
        <v>2018</v>
      </c>
      <c r="N122" s="23">
        <f t="shared" si="154"/>
        <v>2.5184047826086959</v>
      </c>
      <c r="O122" s="23">
        <f t="shared" si="155"/>
        <v>8.3325681340579685</v>
      </c>
      <c r="P122" s="43">
        <f t="shared" si="156"/>
        <v>1.0783543478260869</v>
      </c>
      <c r="Q122" s="43">
        <f t="shared" si="157"/>
        <v>10.250169818840581</v>
      </c>
      <c r="R122" s="43">
        <f t="shared" si="158"/>
        <v>1.6167495652173913</v>
      </c>
      <c r="S122" s="43">
        <f t="shared" si="159"/>
        <v>3.6126941847826073</v>
      </c>
      <c r="T122" s="43">
        <f t="shared" si="160"/>
        <v>0.46605652173913048</v>
      </c>
      <c r="U122" s="43">
        <f t="shared" si="161"/>
        <v>1.3535934782608696</v>
      </c>
      <c r="V122" s="43">
        <f t="shared" si="162"/>
        <v>0.63423000000000007</v>
      </c>
      <c r="W122" s="43">
        <f t="shared" si="163"/>
        <v>0.71624500000000002</v>
      </c>
      <c r="X122" s="22"/>
      <c r="Y122" s="16">
        <f t="shared" si="167"/>
        <v>0.39476609299999998</v>
      </c>
      <c r="Z122" s="16">
        <f t="shared" si="168"/>
        <v>5.0788696371000004</v>
      </c>
      <c r="AA122" s="16">
        <f t="shared" si="169"/>
        <v>0.25932861299999999</v>
      </c>
      <c r="AB122" s="16">
        <f t="shared" si="170"/>
        <v>1.5029034407999999</v>
      </c>
      <c r="AC122" s="16">
        <f t="shared" si="171"/>
        <v>1.0268224779999999</v>
      </c>
      <c r="AD122" s="16">
        <f t="shared" si="172"/>
        <v>8.3554635221000009</v>
      </c>
      <c r="AE122" s="16">
        <f t="shared" si="173"/>
        <v>5.8912331999999998E-2</v>
      </c>
      <c r="AF122" s="16">
        <f t="shared" si="174"/>
        <v>1.0746864511999998</v>
      </c>
      <c r="AG122" s="16">
        <f t="shared" si="175"/>
        <v>0.377295506</v>
      </c>
      <c r="AH122" s="16">
        <f t="shared" si="176"/>
        <v>1.6638759457000001</v>
      </c>
      <c r="AI122" s="18">
        <f t="shared" si="177"/>
        <v>1.0857348099999999</v>
      </c>
      <c r="AJ122" s="41">
        <f t="shared" si="177"/>
        <v>9.4301499733000007</v>
      </c>
    </row>
    <row r="123" spans="1:36" x14ac:dyDescent="0.2">
      <c r="A123" s="29" t="s">
        <v>47</v>
      </c>
      <c r="B123" s="37">
        <v>2019</v>
      </c>
      <c r="C123" s="15">
        <v>1.7637908695652176</v>
      </c>
      <c r="D123" s="15">
        <v>12.908756249999998</v>
      </c>
      <c r="E123" s="15">
        <v>0.78621913043478275</v>
      </c>
      <c r="F123" s="15">
        <v>9.9878604166666687</v>
      </c>
      <c r="G123" s="15">
        <v>1.4058369565217392</v>
      </c>
      <c r="H123" s="15">
        <v>5.5527024999999997</v>
      </c>
      <c r="I123" s="15">
        <v>0.47956086956521737</v>
      </c>
      <c r="J123" s="15">
        <v>2.1472874999999996</v>
      </c>
      <c r="K123" s="15">
        <v>0.41754695652173918</v>
      </c>
      <c r="L123" s="15">
        <v>1.3878508333333335</v>
      </c>
      <c r="M123" s="14">
        <f t="shared" si="129"/>
        <v>2019</v>
      </c>
      <c r="N123" s="23">
        <f t="shared" si="154"/>
        <v>1.7637908695652176</v>
      </c>
      <c r="O123" s="23">
        <f t="shared" si="155"/>
        <v>11.14496538043478</v>
      </c>
      <c r="P123" s="43">
        <f t="shared" si="156"/>
        <v>0.78621913043478275</v>
      </c>
      <c r="Q123" s="43">
        <f t="shared" si="157"/>
        <v>9.2016412862318866</v>
      </c>
      <c r="R123" s="43">
        <f t="shared" si="158"/>
        <v>1.4058369565217392</v>
      </c>
      <c r="S123" s="43">
        <f t="shared" si="159"/>
        <v>4.1468655434782606</v>
      </c>
      <c r="T123" s="43">
        <f t="shared" si="160"/>
        <v>0.47956086956521737</v>
      </c>
      <c r="U123" s="43">
        <f t="shared" si="161"/>
        <v>1.6677266304347822</v>
      </c>
      <c r="V123" s="43">
        <f t="shared" si="162"/>
        <v>0.41754695652173918</v>
      </c>
      <c r="W123" s="43">
        <f t="shared" si="163"/>
        <v>0.97030387681159436</v>
      </c>
      <c r="X123" s="22"/>
      <c r="Y123" s="16">
        <f t="shared" si="167"/>
        <v>0.39476609299999998</v>
      </c>
      <c r="Z123" s="16">
        <f t="shared" si="168"/>
        <v>5.0788696371000004</v>
      </c>
      <c r="AA123" s="16">
        <f t="shared" si="169"/>
        <v>0.25932861299999999</v>
      </c>
      <c r="AB123" s="16">
        <f t="shared" si="170"/>
        <v>1.5029034407999999</v>
      </c>
      <c r="AC123" s="16">
        <f t="shared" si="171"/>
        <v>1.0268224779999999</v>
      </c>
      <c r="AD123" s="16">
        <f t="shared" si="172"/>
        <v>8.3554635221000009</v>
      </c>
      <c r="AE123" s="16">
        <f t="shared" si="173"/>
        <v>5.8912331999999998E-2</v>
      </c>
      <c r="AF123" s="16">
        <f t="shared" si="174"/>
        <v>1.0746864511999998</v>
      </c>
      <c r="AG123" s="16">
        <f t="shared" si="175"/>
        <v>0.377295506</v>
      </c>
      <c r="AH123" s="16">
        <f t="shared" si="176"/>
        <v>1.6638759457000001</v>
      </c>
      <c r="AI123" s="18">
        <f t="shared" si="177"/>
        <v>1.0857348099999999</v>
      </c>
      <c r="AJ123" s="41">
        <f t="shared" si="177"/>
        <v>9.4301499733000007</v>
      </c>
    </row>
    <row r="124" spans="1:36" x14ac:dyDescent="0.2">
      <c r="A124" s="29" t="s">
        <v>47</v>
      </c>
      <c r="B124" s="37">
        <v>2020</v>
      </c>
      <c r="C124" s="15">
        <v>1.9748233333333338</v>
      </c>
      <c r="D124" s="15">
        <v>10.764093636363638</v>
      </c>
      <c r="E124" s="15">
        <v>0.70510238095238087</v>
      </c>
      <c r="F124" s="15">
        <v>8.7039704545454555</v>
      </c>
      <c r="G124" s="15">
        <v>0.83056047619047613</v>
      </c>
      <c r="H124" s="15">
        <v>4.6301559090909086</v>
      </c>
      <c r="I124" s="15">
        <v>0.43418095238095245</v>
      </c>
      <c r="J124" s="15">
        <v>2.1204500000000004</v>
      </c>
      <c r="K124" s="15">
        <v>0.29002</v>
      </c>
      <c r="L124" s="15">
        <v>1.1162099999999999</v>
      </c>
      <c r="M124" s="14">
        <f t="shared" si="129"/>
        <v>2020</v>
      </c>
      <c r="N124" s="23">
        <f t="shared" si="154"/>
        <v>1.9748233333333338</v>
      </c>
      <c r="O124" s="23">
        <f t="shared" si="155"/>
        <v>8.789270303030305</v>
      </c>
      <c r="P124" s="43">
        <f t="shared" si="156"/>
        <v>0.70510238095238087</v>
      </c>
      <c r="Q124" s="43">
        <f t="shared" si="157"/>
        <v>7.9988680735930746</v>
      </c>
      <c r="R124" s="43">
        <f t="shared" si="158"/>
        <v>0.83056047619047613</v>
      </c>
      <c r="S124" s="43">
        <f t="shared" si="159"/>
        <v>3.7995954329004324</v>
      </c>
      <c r="T124" s="43">
        <f t="shared" si="160"/>
        <v>0.43418095238095245</v>
      </c>
      <c r="U124" s="43">
        <f t="shared" si="161"/>
        <v>1.6862690476190481</v>
      </c>
      <c r="V124" s="43">
        <f t="shared" si="162"/>
        <v>0.29002</v>
      </c>
      <c r="W124" s="43">
        <f t="shared" si="163"/>
        <v>0.82618999999999998</v>
      </c>
      <c r="X124" s="22"/>
      <c r="Y124" s="16">
        <f t="shared" si="167"/>
        <v>0.39476609299999998</v>
      </c>
      <c r="Z124" s="16">
        <f t="shared" si="168"/>
        <v>5.0788696371000004</v>
      </c>
      <c r="AA124" s="16">
        <f t="shared" si="169"/>
        <v>0.25932861299999999</v>
      </c>
      <c r="AB124" s="16">
        <f t="shared" si="170"/>
        <v>1.5029034407999999</v>
      </c>
      <c r="AC124" s="16">
        <f t="shared" si="171"/>
        <v>1.0268224779999999</v>
      </c>
      <c r="AD124" s="16">
        <f t="shared" si="172"/>
        <v>8.3554635221000009</v>
      </c>
      <c r="AE124" s="16">
        <f t="shared" si="173"/>
        <v>5.8912331999999998E-2</v>
      </c>
      <c r="AF124" s="16">
        <f t="shared" si="174"/>
        <v>1.0746864511999998</v>
      </c>
      <c r="AG124" s="16">
        <f t="shared" si="175"/>
        <v>0.377295506</v>
      </c>
      <c r="AH124" s="16">
        <f t="shared" si="176"/>
        <v>1.6638759457000001</v>
      </c>
      <c r="AI124" s="18">
        <f t="shared" si="177"/>
        <v>1.0857348099999999</v>
      </c>
      <c r="AJ124" s="41">
        <f t="shared" si="177"/>
        <v>9.4301499733000007</v>
      </c>
    </row>
    <row r="125" spans="1:36" x14ac:dyDescent="0.2">
      <c r="A125" s="29" t="s">
        <v>47</v>
      </c>
      <c r="B125" s="37">
        <v>2021</v>
      </c>
      <c r="C125" s="15">
        <v>2.1512878260869566</v>
      </c>
      <c r="D125" s="15">
        <v>9.8751737500000001</v>
      </c>
      <c r="E125" s="15">
        <v>1.1181734782608697</v>
      </c>
      <c r="F125" s="15">
        <v>8.1110933333333328</v>
      </c>
      <c r="G125" s="15">
        <v>1.0353247826086955</v>
      </c>
      <c r="H125" s="15">
        <v>3.8962358333333338</v>
      </c>
      <c r="I125" s="15">
        <v>0.52827391304347804</v>
      </c>
      <c r="J125" s="15">
        <v>1.6003583333333333</v>
      </c>
      <c r="K125" s="15">
        <v>0.36808434782608696</v>
      </c>
      <c r="L125" s="15">
        <v>0.79212666666666687</v>
      </c>
      <c r="M125" s="14">
        <v>2021</v>
      </c>
      <c r="N125" s="23">
        <f t="shared" si="154"/>
        <v>2.1512878260869566</v>
      </c>
      <c r="O125" s="23">
        <f t="shared" si="155"/>
        <v>7.7238859239130431</v>
      </c>
      <c r="P125" s="43">
        <f t="shared" si="156"/>
        <v>1.1181734782608697</v>
      </c>
      <c r="Q125" s="43">
        <f t="shared" si="157"/>
        <v>6.9929198550724632</v>
      </c>
      <c r="R125" s="43">
        <f t="shared" si="158"/>
        <v>1.0353247826086955</v>
      </c>
      <c r="S125" s="43">
        <f t="shared" si="159"/>
        <v>2.8609110507246385</v>
      </c>
      <c r="T125" s="43">
        <f t="shared" si="160"/>
        <v>0.52827391304347804</v>
      </c>
      <c r="U125" s="43">
        <f t="shared" si="161"/>
        <v>1.0720844202898552</v>
      </c>
      <c r="V125" s="43">
        <f t="shared" si="162"/>
        <v>0.36808434782608696</v>
      </c>
      <c r="W125" s="43">
        <f t="shared" si="163"/>
        <v>0.42404231884057991</v>
      </c>
      <c r="X125" s="22"/>
      <c r="Y125" s="16">
        <f t="shared" si="167"/>
        <v>0.39476609299999998</v>
      </c>
      <c r="Z125" s="16">
        <f t="shared" si="168"/>
        <v>5.0788696371000004</v>
      </c>
      <c r="AA125" s="16">
        <f t="shared" si="169"/>
        <v>0.25932861299999999</v>
      </c>
      <c r="AB125" s="16">
        <f t="shared" si="170"/>
        <v>1.5029034407999999</v>
      </c>
      <c r="AC125" s="16">
        <f t="shared" si="171"/>
        <v>1.0268224779999999</v>
      </c>
      <c r="AD125" s="16">
        <f t="shared" si="172"/>
        <v>8.3554635221000009</v>
      </c>
      <c r="AE125" s="16">
        <f t="shared" si="173"/>
        <v>5.8912331999999998E-2</v>
      </c>
      <c r="AF125" s="16">
        <f t="shared" si="174"/>
        <v>1.0746864511999998</v>
      </c>
      <c r="AG125" s="16">
        <f t="shared" si="175"/>
        <v>0.377295506</v>
      </c>
      <c r="AH125" s="16">
        <f t="shared" si="176"/>
        <v>1.6638759457000001</v>
      </c>
      <c r="AI125" s="18">
        <f t="shared" ref="AI125:AI129" si="178">AC125+AE125</f>
        <v>1.0857348099999999</v>
      </c>
      <c r="AJ125" s="41">
        <f t="shared" ref="AJ125:AJ129" si="179">AD125+AF125</f>
        <v>9.4301499733000007</v>
      </c>
    </row>
    <row r="126" spans="1:36" x14ac:dyDescent="0.2">
      <c r="A126" s="29" t="s">
        <v>47</v>
      </c>
      <c r="B126" s="37">
        <v>2022</v>
      </c>
      <c r="C126" s="15">
        <v>1.6298331818181817</v>
      </c>
      <c r="D126" s="15">
        <v>11.528225652173912</v>
      </c>
      <c r="E126" s="15">
        <v>0.73842045454545446</v>
      </c>
      <c r="F126" s="15">
        <v>8.3029230434782626</v>
      </c>
      <c r="G126" s="15">
        <v>0.7166322727272727</v>
      </c>
      <c r="H126" s="15">
        <v>5.3294926086956522</v>
      </c>
      <c r="I126" s="15">
        <v>0.35804545454545461</v>
      </c>
      <c r="J126" s="15">
        <v>2.0912739130434788</v>
      </c>
      <c r="K126" s="15">
        <v>0.30080772727272725</v>
      </c>
      <c r="L126" s="15">
        <v>1.0935208695652174</v>
      </c>
      <c r="M126" s="14">
        <v>2022</v>
      </c>
      <c r="N126" s="23">
        <f t="shared" si="154"/>
        <v>1.6298331818181817</v>
      </c>
      <c r="O126" s="23">
        <f t="shared" si="155"/>
        <v>9.8983924703557307</v>
      </c>
      <c r="P126" s="43">
        <f t="shared" si="156"/>
        <v>0.73842045454545446</v>
      </c>
      <c r="Q126" s="43">
        <f t="shared" si="157"/>
        <v>7.5645025889328084</v>
      </c>
      <c r="R126" s="43">
        <f t="shared" si="158"/>
        <v>0.7166322727272727</v>
      </c>
      <c r="S126" s="43">
        <f t="shared" si="159"/>
        <v>4.6128603359683797</v>
      </c>
      <c r="T126" s="43">
        <f t="shared" si="160"/>
        <v>0.35804545454545461</v>
      </c>
      <c r="U126" s="43">
        <f t="shared" si="161"/>
        <v>1.7332284584980242</v>
      </c>
      <c r="V126" s="43">
        <f t="shared" si="162"/>
        <v>0.30080772727272725</v>
      </c>
      <c r="W126" s="43">
        <f t="shared" si="163"/>
        <v>0.79271314229249024</v>
      </c>
      <c r="X126" s="22"/>
      <c r="Y126" s="16">
        <f t="shared" si="167"/>
        <v>0.39476609299999998</v>
      </c>
      <c r="Z126" s="16">
        <f t="shared" si="168"/>
        <v>5.0788696371000004</v>
      </c>
      <c r="AA126" s="16">
        <f t="shared" si="169"/>
        <v>0.25932861299999999</v>
      </c>
      <c r="AB126" s="16">
        <f t="shared" si="170"/>
        <v>1.5029034407999999</v>
      </c>
      <c r="AC126" s="16">
        <f t="shared" si="171"/>
        <v>1.0268224779999999</v>
      </c>
      <c r="AD126" s="16">
        <f t="shared" si="172"/>
        <v>8.3554635221000009</v>
      </c>
      <c r="AE126" s="16">
        <f t="shared" si="173"/>
        <v>5.8912331999999998E-2</v>
      </c>
      <c r="AF126" s="16">
        <f t="shared" si="174"/>
        <v>1.0746864511999998</v>
      </c>
      <c r="AG126" s="16">
        <f t="shared" si="175"/>
        <v>0.377295506</v>
      </c>
      <c r="AH126" s="16">
        <f t="shared" si="176"/>
        <v>1.6638759457000001</v>
      </c>
      <c r="AI126" s="18">
        <f t="shared" si="178"/>
        <v>1.0857348099999999</v>
      </c>
      <c r="AJ126" s="41">
        <f t="shared" si="179"/>
        <v>9.4301499733000007</v>
      </c>
    </row>
    <row r="127" spans="1:36" x14ac:dyDescent="0.2">
      <c r="A127" s="29" t="s">
        <v>47</v>
      </c>
      <c r="B127" s="37">
        <v>2023</v>
      </c>
      <c r="C127" s="15"/>
      <c r="D127" s="15"/>
      <c r="E127" s="15"/>
      <c r="F127" s="15"/>
      <c r="G127" s="15"/>
      <c r="H127" s="15"/>
      <c r="I127" s="15"/>
      <c r="J127" s="15"/>
      <c r="K127" s="15"/>
      <c r="L127" s="15"/>
      <c r="M127" s="14">
        <v>2023</v>
      </c>
      <c r="N127" s="23">
        <f t="shared" si="154"/>
        <v>0</v>
      </c>
      <c r="O127" s="23">
        <f t="shared" si="155"/>
        <v>0</v>
      </c>
      <c r="P127" s="43">
        <f t="shared" si="156"/>
        <v>0</v>
      </c>
      <c r="Q127" s="43">
        <f t="shared" si="157"/>
        <v>0</v>
      </c>
      <c r="R127" s="43">
        <f t="shared" si="158"/>
        <v>0</v>
      </c>
      <c r="S127" s="43">
        <f t="shared" si="159"/>
        <v>0</v>
      </c>
      <c r="T127" s="43">
        <f t="shared" si="160"/>
        <v>0</v>
      </c>
      <c r="U127" s="43">
        <f t="shared" si="161"/>
        <v>0</v>
      </c>
      <c r="V127" s="43">
        <f t="shared" si="162"/>
        <v>0</v>
      </c>
      <c r="W127" s="43">
        <f t="shared" si="163"/>
        <v>0</v>
      </c>
      <c r="X127" s="22"/>
      <c r="Y127" s="16">
        <f t="shared" si="167"/>
        <v>0.39476609299999998</v>
      </c>
      <c r="Z127" s="16">
        <f t="shared" si="168"/>
        <v>5.0788696371000004</v>
      </c>
      <c r="AA127" s="16">
        <f t="shared" si="169"/>
        <v>0.25932861299999999</v>
      </c>
      <c r="AB127" s="16">
        <f t="shared" si="170"/>
        <v>1.5029034407999999</v>
      </c>
      <c r="AC127" s="16">
        <f t="shared" si="171"/>
        <v>1.0268224779999999</v>
      </c>
      <c r="AD127" s="16">
        <f t="shared" si="172"/>
        <v>8.3554635221000009</v>
      </c>
      <c r="AE127" s="16">
        <f t="shared" si="173"/>
        <v>5.8912331999999998E-2</v>
      </c>
      <c r="AF127" s="16">
        <f t="shared" si="174"/>
        <v>1.0746864511999998</v>
      </c>
      <c r="AG127" s="16">
        <f t="shared" si="175"/>
        <v>0.377295506</v>
      </c>
      <c r="AH127" s="16">
        <f t="shared" si="176"/>
        <v>1.6638759457000001</v>
      </c>
      <c r="AI127" s="18">
        <f t="shared" si="178"/>
        <v>1.0857348099999999</v>
      </c>
      <c r="AJ127" s="41">
        <f t="shared" si="179"/>
        <v>9.4301499733000007</v>
      </c>
    </row>
    <row r="128" spans="1:36" x14ac:dyDescent="0.2">
      <c r="A128" s="29" t="s">
        <v>47</v>
      </c>
      <c r="B128" s="37">
        <v>2024</v>
      </c>
      <c r="C128" s="15"/>
      <c r="D128" s="15"/>
      <c r="E128" s="15"/>
      <c r="F128" s="15"/>
      <c r="G128" s="15"/>
      <c r="H128" s="15"/>
      <c r="I128" s="15"/>
      <c r="J128" s="15"/>
      <c r="K128" s="15"/>
      <c r="L128" s="15"/>
      <c r="M128" s="14">
        <v>2024</v>
      </c>
      <c r="N128" s="23">
        <f t="shared" si="154"/>
        <v>0</v>
      </c>
      <c r="O128" s="23">
        <f t="shared" si="155"/>
        <v>0</v>
      </c>
      <c r="P128" s="43">
        <f t="shared" si="156"/>
        <v>0</v>
      </c>
      <c r="Q128" s="43">
        <f t="shared" si="157"/>
        <v>0</v>
      </c>
      <c r="R128" s="43">
        <f t="shared" si="158"/>
        <v>0</v>
      </c>
      <c r="S128" s="43">
        <f t="shared" si="159"/>
        <v>0</v>
      </c>
      <c r="T128" s="43">
        <f t="shared" si="160"/>
        <v>0</v>
      </c>
      <c r="U128" s="43">
        <f t="shared" si="161"/>
        <v>0</v>
      </c>
      <c r="V128" s="43">
        <f t="shared" si="162"/>
        <v>0</v>
      </c>
      <c r="W128" s="43">
        <f t="shared" si="163"/>
        <v>0</v>
      </c>
      <c r="X128" s="22"/>
      <c r="Y128" s="16">
        <f t="shared" si="167"/>
        <v>0.39476609299999998</v>
      </c>
      <c r="Z128" s="16">
        <f t="shared" si="168"/>
        <v>5.0788696371000004</v>
      </c>
      <c r="AA128" s="16">
        <f t="shared" si="169"/>
        <v>0.25932861299999999</v>
      </c>
      <c r="AB128" s="16">
        <f t="shared" si="170"/>
        <v>1.5029034407999999</v>
      </c>
      <c r="AC128" s="16">
        <f t="shared" si="171"/>
        <v>1.0268224779999999</v>
      </c>
      <c r="AD128" s="16">
        <f t="shared" si="172"/>
        <v>8.3554635221000009</v>
      </c>
      <c r="AE128" s="16">
        <f t="shared" si="173"/>
        <v>5.8912331999999998E-2</v>
      </c>
      <c r="AF128" s="16">
        <f t="shared" si="174"/>
        <v>1.0746864511999998</v>
      </c>
      <c r="AG128" s="16">
        <f t="shared" si="175"/>
        <v>0.377295506</v>
      </c>
      <c r="AH128" s="16">
        <f t="shared" si="176"/>
        <v>1.6638759457000001</v>
      </c>
      <c r="AI128" s="18">
        <f t="shared" si="178"/>
        <v>1.0857348099999999</v>
      </c>
      <c r="AJ128" s="41">
        <f t="shared" si="179"/>
        <v>9.4301499733000007</v>
      </c>
    </row>
    <row r="129" spans="1:36" ht="10.8" thickBot="1" x14ac:dyDescent="0.25">
      <c r="A129" s="29" t="s">
        <v>47</v>
      </c>
      <c r="B129" s="37">
        <v>2025</v>
      </c>
      <c r="C129" s="15"/>
      <c r="D129" s="15"/>
      <c r="E129" s="15"/>
      <c r="F129" s="15"/>
      <c r="G129" s="15"/>
      <c r="H129" s="15"/>
      <c r="I129" s="15"/>
      <c r="J129" s="15"/>
      <c r="K129" s="15"/>
      <c r="L129" s="15"/>
      <c r="M129" s="14">
        <v>2025</v>
      </c>
      <c r="N129" s="23">
        <f t="shared" si="154"/>
        <v>0</v>
      </c>
      <c r="O129" s="23">
        <f t="shared" si="155"/>
        <v>0</v>
      </c>
      <c r="P129" s="43">
        <f t="shared" si="156"/>
        <v>0</v>
      </c>
      <c r="Q129" s="43">
        <f t="shared" si="157"/>
        <v>0</v>
      </c>
      <c r="R129" s="43">
        <f t="shared" si="158"/>
        <v>0</v>
      </c>
      <c r="S129" s="43">
        <f t="shared" si="159"/>
        <v>0</v>
      </c>
      <c r="T129" s="43">
        <f t="shared" si="160"/>
        <v>0</v>
      </c>
      <c r="U129" s="43">
        <f t="shared" si="161"/>
        <v>0</v>
      </c>
      <c r="V129" s="43">
        <f t="shared" si="162"/>
        <v>0</v>
      </c>
      <c r="W129" s="43">
        <f t="shared" si="163"/>
        <v>0</v>
      </c>
      <c r="X129" s="22"/>
      <c r="Y129" s="19">
        <f t="shared" si="167"/>
        <v>0.39476609299999998</v>
      </c>
      <c r="Z129" s="19">
        <f t="shared" si="168"/>
        <v>5.0788696371000004</v>
      </c>
      <c r="AA129" s="19">
        <f t="shared" si="169"/>
        <v>0.25932861299999999</v>
      </c>
      <c r="AB129" s="19">
        <f t="shared" si="170"/>
        <v>1.5029034407999999</v>
      </c>
      <c r="AC129" s="19">
        <f t="shared" si="171"/>
        <v>1.0268224779999999</v>
      </c>
      <c r="AD129" s="19">
        <f t="shared" si="172"/>
        <v>8.3554635221000009</v>
      </c>
      <c r="AE129" s="19">
        <f t="shared" si="173"/>
        <v>5.8912331999999998E-2</v>
      </c>
      <c r="AF129" s="19">
        <f t="shared" si="174"/>
        <v>1.0746864511999998</v>
      </c>
      <c r="AG129" s="19">
        <f t="shared" si="175"/>
        <v>0.377295506</v>
      </c>
      <c r="AH129" s="19">
        <f t="shared" si="176"/>
        <v>1.6638759457000001</v>
      </c>
      <c r="AI129" s="20">
        <f t="shared" si="178"/>
        <v>1.0857348099999999</v>
      </c>
      <c r="AJ129" s="42">
        <f t="shared" si="179"/>
        <v>9.4301499733000007</v>
      </c>
    </row>
    <row r="130" spans="1:36" x14ac:dyDescent="0.2">
      <c r="A130" s="27" t="s">
        <v>7</v>
      </c>
      <c r="B130" s="38">
        <v>2000</v>
      </c>
      <c r="C130" s="10">
        <v>6.6093999999999991</v>
      </c>
      <c r="D130" s="10">
        <v>40.614768571428577</v>
      </c>
      <c r="E130" s="10">
        <v>1.1516309999999998</v>
      </c>
      <c r="F130" s="10">
        <v>7.3681061904761904</v>
      </c>
      <c r="G130" s="10">
        <v>3.0241420000000003</v>
      </c>
      <c r="H130" s="10">
        <v>7.5082347619047622</v>
      </c>
      <c r="I130" s="10">
        <v>1.2397</v>
      </c>
      <c r="J130" s="10">
        <v>3.7488095238095243</v>
      </c>
      <c r="K130" s="10">
        <v>0.98533799999999994</v>
      </c>
      <c r="L130" s="10">
        <v>2.0786904761904763</v>
      </c>
      <c r="M130" s="9">
        <f t="shared" si="129"/>
        <v>2000</v>
      </c>
      <c r="N130" s="21">
        <f t="shared" si="154"/>
        <v>6.6093999999999991</v>
      </c>
      <c r="O130" s="21">
        <f t="shared" si="155"/>
        <v>34.005368571428576</v>
      </c>
      <c r="P130" s="44">
        <f t="shared" si="156"/>
        <v>1.1516309999999998</v>
      </c>
      <c r="Q130" s="44">
        <f t="shared" si="157"/>
        <v>6.2164751904761903</v>
      </c>
      <c r="R130" s="44">
        <f t="shared" si="158"/>
        <v>3.0241420000000003</v>
      </c>
      <c r="S130" s="44">
        <f t="shared" si="159"/>
        <v>4.4840927619047619</v>
      </c>
      <c r="T130" s="44">
        <f t="shared" si="160"/>
        <v>1.2397</v>
      </c>
      <c r="U130" s="44">
        <f t="shared" si="161"/>
        <v>2.5091095238095242</v>
      </c>
      <c r="V130" s="44">
        <f t="shared" si="162"/>
        <v>0.98533799999999994</v>
      </c>
      <c r="W130" s="44">
        <f t="shared" si="163"/>
        <v>1.0933524761904763</v>
      </c>
      <c r="X130" s="8"/>
      <c r="Y130" s="16">
        <f>'RHIII metrics NATURAL DATA (2)'!B9</f>
        <v>0.83994459200000005</v>
      </c>
      <c r="Z130" s="16">
        <f>'RHIII metrics NATURAL DATA (2)'!C9</f>
        <v>4.5532568150000001</v>
      </c>
      <c r="AA130" s="16">
        <f>'RHIII metrics NATURAL DATA (2)'!D9</f>
        <v>0.32516239000000002</v>
      </c>
      <c r="AB130" s="16">
        <f>'RHIII metrics NATURAL DATA (2)'!E9</f>
        <v>1.3701337703000001</v>
      </c>
      <c r="AC130" s="16">
        <f>'RHIII metrics NATURAL DATA (2)'!F9</f>
        <v>2.245682881</v>
      </c>
      <c r="AD130" s="16">
        <f>'RHIII metrics NATURAL DATA (2)'!G9</f>
        <v>7.2832568122999994</v>
      </c>
      <c r="AE130" s="16">
        <f>'RHIII metrics NATURAL DATA (2)'!H9</f>
        <v>0.12446486700000001</v>
      </c>
      <c r="AF130" s="16">
        <f>'RHIII metrics NATURAL DATA (2)'!I9</f>
        <v>0.68623989730000001</v>
      </c>
      <c r="AG130" s="16">
        <f>'RHIII metrics NATURAL DATA (2)'!J9</f>
        <v>0.75137346599999999</v>
      </c>
      <c r="AH130" s="16">
        <f>'RHIII metrics NATURAL DATA (2)'!K9</f>
        <v>1.4855249151000001</v>
      </c>
      <c r="AI130" s="18">
        <f t="shared" si="177"/>
        <v>2.3701477479999999</v>
      </c>
      <c r="AJ130" s="41">
        <f t="shared" si="177"/>
        <v>7.9694967095999996</v>
      </c>
    </row>
    <row r="131" spans="1:36" x14ac:dyDescent="0.2">
      <c r="A131" s="29" t="s">
        <v>7</v>
      </c>
      <c r="B131" s="37">
        <v>2001</v>
      </c>
      <c r="C131" s="15">
        <v>7.0210080952380967</v>
      </c>
      <c r="D131" s="15">
        <v>64.738312727272742</v>
      </c>
      <c r="E131" s="15">
        <v>1.2883261904761905</v>
      </c>
      <c r="F131" s="15">
        <v>5.6565836363636359</v>
      </c>
      <c r="G131" s="15">
        <v>3.0123980952380953</v>
      </c>
      <c r="H131" s="15">
        <v>9.6351722727272762</v>
      </c>
      <c r="I131" s="15">
        <v>1.0359047619047619</v>
      </c>
      <c r="J131" s="15">
        <v>3.5389090909090921</v>
      </c>
      <c r="K131" s="15">
        <v>0.90010285714285687</v>
      </c>
      <c r="L131" s="15">
        <v>1.6920218181818185</v>
      </c>
      <c r="M131" s="14">
        <f t="shared" si="129"/>
        <v>2001</v>
      </c>
      <c r="N131" s="23">
        <f t="shared" si="154"/>
        <v>7.0210080952380967</v>
      </c>
      <c r="O131" s="23">
        <f t="shared" si="155"/>
        <v>57.717304632034647</v>
      </c>
      <c r="P131" s="43">
        <f t="shared" si="156"/>
        <v>1.2883261904761905</v>
      </c>
      <c r="Q131" s="43">
        <f t="shared" si="157"/>
        <v>4.3682574458874459</v>
      </c>
      <c r="R131" s="43">
        <f t="shared" si="158"/>
        <v>3.0123980952380953</v>
      </c>
      <c r="S131" s="43">
        <f t="shared" si="159"/>
        <v>6.6227741774891804</v>
      </c>
      <c r="T131" s="43">
        <f t="shared" si="160"/>
        <v>1.0359047619047619</v>
      </c>
      <c r="U131" s="43">
        <f t="shared" si="161"/>
        <v>2.5030043290043302</v>
      </c>
      <c r="V131" s="43">
        <f t="shared" si="162"/>
        <v>0.90010285714285687</v>
      </c>
      <c r="W131" s="43">
        <f t="shared" si="163"/>
        <v>0.79191896103896164</v>
      </c>
      <c r="X131" s="22"/>
      <c r="Y131" s="16">
        <f t="shared" ref="Y131:AH131" si="180">Y130</f>
        <v>0.83994459200000005</v>
      </c>
      <c r="Z131" s="16">
        <f t="shared" si="180"/>
        <v>4.5532568150000001</v>
      </c>
      <c r="AA131" s="16">
        <f t="shared" si="180"/>
        <v>0.32516239000000002</v>
      </c>
      <c r="AB131" s="16">
        <f t="shared" si="180"/>
        <v>1.3701337703000001</v>
      </c>
      <c r="AC131" s="16">
        <f t="shared" si="180"/>
        <v>2.245682881</v>
      </c>
      <c r="AD131" s="16">
        <f t="shared" si="180"/>
        <v>7.2832568122999994</v>
      </c>
      <c r="AE131" s="16">
        <f t="shared" si="180"/>
        <v>0.12446486700000001</v>
      </c>
      <c r="AF131" s="16">
        <f t="shared" si="180"/>
        <v>0.68623989730000001</v>
      </c>
      <c r="AG131" s="16">
        <f t="shared" si="180"/>
        <v>0.75137346599999999</v>
      </c>
      <c r="AH131" s="16">
        <f t="shared" si="180"/>
        <v>1.4855249151000001</v>
      </c>
      <c r="AI131" s="18">
        <f t="shared" si="177"/>
        <v>2.3701477479999999</v>
      </c>
      <c r="AJ131" s="41">
        <f t="shared" si="177"/>
        <v>7.9694967095999996</v>
      </c>
    </row>
    <row r="132" spans="1:36" x14ac:dyDescent="0.2">
      <c r="A132" s="29" t="s">
        <v>7</v>
      </c>
      <c r="B132" s="37">
        <v>2002</v>
      </c>
      <c r="C132" s="15">
        <v>6.5542637499999996</v>
      </c>
      <c r="D132" s="15">
        <v>72.697973333333337</v>
      </c>
      <c r="E132" s="15">
        <v>1.03833</v>
      </c>
      <c r="F132" s="15">
        <v>5.3515462499999993</v>
      </c>
      <c r="G132" s="15">
        <v>3.0819750000000004</v>
      </c>
      <c r="H132" s="15">
        <v>10.875887083333332</v>
      </c>
      <c r="I132" s="15">
        <v>1.0036250000000002</v>
      </c>
      <c r="J132" s="15">
        <v>3.449666666666666</v>
      </c>
      <c r="K132" s="15">
        <v>1.0918600000000001</v>
      </c>
      <c r="L132" s="15">
        <v>1.4911799999999999</v>
      </c>
      <c r="M132" s="14">
        <f t="shared" si="129"/>
        <v>2002</v>
      </c>
      <c r="N132" s="23">
        <f t="shared" si="154"/>
        <v>6.5542637499999996</v>
      </c>
      <c r="O132" s="23">
        <f t="shared" si="155"/>
        <v>66.143709583333333</v>
      </c>
      <c r="P132" s="43">
        <f t="shared" si="156"/>
        <v>1.03833</v>
      </c>
      <c r="Q132" s="43">
        <f t="shared" si="157"/>
        <v>4.3132162499999991</v>
      </c>
      <c r="R132" s="43">
        <f t="shared" si="158"/>
        <v>3.0819750000000004</v>
      </c>
      <c r="S132" s="43">
        <f t="shared" si="159"/>
        <v>7.793912083333332</v>
      </c>
      <c r="T132" s="43">
        <f t="shared" si="160"/>
        <v>1.0036250000000002</v>
      </c>
      <c r="U132" s="43">
        <f t="shared" si="161"/>
        <v>2.446041666666666</v>
      </c>
      <c r="V132" s="43">
        <f t="shared" si="162"/>
        <v>1.0918600000000001</v>
      </c>
      <c r="W132" s="43">
        <f t="shared" si="163"/>
        <v>0.3993199999999999</v>
      </c>
      <c r="X132" s="22"/>
      <c r="Y132" s="16">
        <f t="shared" ref="Y132:AH132" si="181">Y131</f>
        <v>0.83994459200000005</v>
      </c>
      <c r="Z132" s="16">
        <f t="shared" si="181"/>
        <v>4.5532568150000001</v>
      </c>
      <c r="AA132" s="16">
        <f t="shared" si="181"/>
        <v>0.32516239000000002</v>
      </c>
      <c r="AB132" s="16">
        <f t="shared" si="181"/>
        <v>1.3701337703000001</v>
      </c>
      <c r="AC132" s="16">
        <f t="shared" si="181"/>
        <v>2.245682881</v>
      </c>
      <c r="AD132" s="16">
        <f t="shared" si="181"/>
        <v>7.2832568122999994</v>
      </c>
      <c r="AE132" s="16">
        <f t="shared" si="181"/>
        <v>0.12446486700000001</v>
      </c>
      <c r="AF132" s="16">
        <f t="shared" si="181"/>
        <v>0.68623989730000001</v>
      </c>
      <c r="AG132" s="16">
        <f t="shared" si="181"/>
        <v>0.75137346599999999</v>
      </c>
      <c r="AH132" s="16">
        <f t="shared" si="181"/>
        <v>1.4855249151000001</v>
      </c>
      <c r="AI132" s="18">
        <f t="shared" si="177"/>
        <v>2.3701477479999999</v>
      </c>
      <c r="AJ132" s="41">
        <f t="shared" si="177"/>
        <v>7.9694967095999996</v>
      </c>
    </row>
    <row r="133" spans="1:36" x14ac:dyDescent="0.2">
      <c r="A133" s="29" t="s">
        <v>7</v>
      </c>
      <c r="B133" s="37">
        <v>2003</v>
      </c>
      <c r="C133" s="15">
        <v>7.3850308333333343</v>
      </c>
      <c r="D133" s="15">
        <v>62.891401250000001</v>
      </c>
      <c r="E133" s="15">
        <v>0.91305708333333346</v>
      </c>
      <c r="F133" s="15">
        <v>4.4502862500000004</v>
      </c>
      <c r="G133" s="15">
        <v>3.0919508333333332</v>
      </c>
      <c r="H133" s="15">
        <v>10.054695416666668</v>
      </c>
      <c r="I133" s="15">
        <v>0.90666666666666662</v>
      </c>
      <c r="J133" s="15">
        <v>3.7341250000000001</v>
      </c>
      <c r="K133" s="15">
        <v>1.2369375</v>
      </c>
      <c r="L133" s="15">
        <v>2.0092999999999996</v>
      </c>
      <c r="M133" s="14">
        <f t="shared" si="129"/>
        <v>2003</v>
      </c>
      <c r="N133" s="23">
        <f t="shared" si="154"/>
        <v>7.3850308333333343</v>
      </c>
      <c r="O133" s="23">
        <f t="shared" si="155"/>
        <v>55.50637041666667</v>
      </c>
      <c r="P133" s="43">
        <f t="shared" si="156"/>
        <v>0.91305708333333346</v>
      </c>
      <c r="Q133" s="43">
        <f t="shared" si="157"/>
        <v>3.5372291666666671</v>
      </c>
      <c r="R133" s="43">
        <f t="shared" si="158"/>
        <v>3.0919508333333332</v>
      </c>
      <c r="S133" s="43">
        <f t="shared" si="159"/>
        <v>6.9627445833333343</v>
      </c>
      <c r="T133" s="43">
        <f t="shared" si="160"/>
        <v>0.90666666666666662</v>
      </c>
      <c r="U133" s="43">
        <f t="shared" si="161"/>
        <v>2.8274583333333334</v>
      </c>
      <c r="V133" s="43">
        <f t="shared" si="162"/>
        <v>1.2369375</v>
      </c>
      <c r="W133" s="43">
        <f t="shared" si="163"/>
        <v>0.77236249999999962</v>
      </c>
      <c r="X133" s="22"/>
      <c r="Y133" s="16">
        <f t="shared" ref="Y133:AH133" si="182">Y132</f>
        <v>0.83994459200000005</v>
      </c>
      <c r="Z133" s="16">
        <f t="shared" si="182"/>
        <v>4.5532568150000001</v>
      </c>
      <c r="AA133" s="16">
        <f t="shared" si="182"/>
        <v>0.32516239000000002</v>
      </c>
      <c r="AB133" s="16">
        <f t="shared" si="182"/>
        <v>1.3701337703000001</v>
      </c>
      <c r="AC133" s="16">
        <f t="shared" si="182"/>
        <v>2.245682881</v>
      </c>
      <c r="AD133" s="16">
        <f t="shared" si="182"/>
        <v>7.2832568122999994</v>
      </c>
      <c r="AE133" s="16">
        <f t="shared" si="182"/>
        <v>0.12446486700000001</v>
      </c>
      <c r="AF133" s="16">
        <f t="shared" si="182"/>
        <v>0.68623989730000001</v>
      </c>
      <c r="AG133" s="16">
        <f t="shared" si="182"/>
        <v>0.75137346599999999</v>
      </c>
      <c r="AH133" s="16">
        <f t="shared" si="182"/>
        <v>1.4855249151000001</v>
      </c>
      <c r="AI133" s="18">
        <f t="shared" si="177"/>
        <v>2.3701477479999999</v>
      </c>
      <c r="AJ133" s="41">
        <f t="shared" si="177"/>
        <v>7.9694967095999996</v>
      </c>
    </row>
    <row r="134" spans="1:36" x14ac:dyDescent="0.2">
      <c r="A134" s="29" t="s">
        <v>7</v>
      </c>
      <c r="B134" s="37">
        <v>2004</v>
      </c>
      <c r="C134" s="15">
        <v>5.7624525000000011</v>
      </c>
      <c r="D134" s="15">
        <v>45.741127999999996</v>
      </c>
      <c r="E134" s="15">
        <v>0.90647416666666658</v>
      </c>
      <c r="F134" s="15">
        <v>4.5381452000000007</v>
      </c>
      <c r="G134" s="15">
        <v>3.1237145833333329</v>
      </c>
      <c r="H134" s="15">
        <v>7.2289411999999977</v>
      </c>
      <c r="I134" s="15">
        <v>0.92995833333333333</v>
      </c>
      <c r="J134" s="15">
        <v>2.2582799999999996</v>
      </c>
      <c r="K134" s="15">
        <v>1.1010225</v>
      </c>
      <c r="L134" s="15">
        <v>1.5300768</v>
      </c>
      <c r="M134" s="14">
        <f t="shared" si="129"/>
        <v>2004</v>
      </c>
      <c r="N134" s="23">
        <f t="shared" si="154"/>
        <v>5.7624525000000011</v>
      </c>
      <c r="O134" s="23">
        <f t="shared" si="155"/>
        <v>39.978675499999994</v>
      </c>
      <c r="P134" s="43">
        <f t="shared" si="156"/>
        <v>0.90647416666666658</v>
      </c>
      <c r="Q134" s="43">
        <f t="shared" si="157"/>
        <v>3.6316710333333342</v>
      </c>
      <c r="R134" s="43">
        <f t="shared" si="158"/>
        <v>3.1237145833333329</v>
      </c>
      <c r="S134" s="43">
        <f t="shared" si="159"/>
        <v>4.1052266166666644</v>
      </c>
      <c r="T134" s="43">
        <f t="shared" si="160"/>
        <v>0.92995833333333333</v>
      </c>
      <c r="U134" s="43">
        <f t="shared" si="161"/>
        <v>1.3283216666666662</v>
      </c>
      <c r="V134" s="43">
        <f t="shared" si="162"/>
        <v>1.1010225</v>
      </c>
      <c r="W134" s="43">
        <f t="shared" si="163"/>
        <v>0.4290543</v>
      </c>
      <c r="X134" s="22"/>
      <c r="Y134" s="16">
        <f t="shared" ref="Y134:AH134" si="183">Y133</f>
        <v>0.83994459200000005</v>
      </c>
      <c r="Z134" s="16">
        <f t="shared" si="183"/>
        <v>4.5532568150000001</v>
      </c>
      <c r="AA134" s="16">
        <f t="shared" si="183"/>
        <v>0.32516239000000002</v>
      </c>
      <c r="AB134" s="16">
        <f t="shared" si="183"/>
        <v>1.3701337703000001</v>
      </c>
      <c r="AC134" s="16">
        <f t="shared" si="183"/>
        <v>2.245682881</v>
      </c>
      <c r="AD134" s="16">
        <f t="shared" si="183"/>
        <v>7.2832568122999994</v>
      </c>
      <c r="AE134" s="16">
        <f t="shared" si="183"/>
        <v>0.12446486700000001</v>
      </c>
      <c r="AF134" s="16">
        <f t="shared" si="183"/>
        <v>0.68623989730000001</v>
      </c>
      <c r="AG134" s="16">
        <f t="shared" si="183"/>
        <v>0.75137346599999999</v>
      </c>
      <c r="AH134" s="16">
        <f t="shared" si="183"/>
        <v>1.4855249151000001</v>
      </c>
      <c r="AI134" s="18">
        <f t="shared" si="177"/>
        <v>2.3701477479999999</v>
      </c>
      <c r="AJ134" s="41">
        <f t="shared" si="177"/>
        <v>7.9694967095999996</v>
      </c>
    </row>
    <row r="135" spans="1:36" x14ac:dyDescent="0.2">
      <c r="A135" s="29" t="s">
        <v>7</v>
      </c>
      <c r="B135" s="37">
        <v>2005</v>
      </c>
      <c r="C135" s="15">
        <v>5.1411070833333339</v>
      </c>
      <c r="D135" s="15">
        <v>60.015955833333329</v>
      </c>
      <c r="E135" s="15">
        <v>0.72286458333333348</v>
      </c>
      <c r="F135" s="15">
        <v>3.5937458333333336</v>
      </c>
      <c r="G135" s="15">
        <v>2.2331050000000006</v>
      </c>
      <c r="H135" s="15">
        <v>8.3036475000000003</v>
      </c>
      <c r="I135" s="15">
        <v>0.85187500000000016</v>
      </c>
      <c r="J135" s="15">
        <v>3.4496666666666669</v>
      </c>
      <c r="K135" s="15">
        <v>0.70495166666666675</v>
      </c>
      <c r="L135" s="15">
        <v>1.1092850000000001</v>
      </c>
      <c r="M135" s="14">
        <f t="shared" si="129"/>
        <v>2005</v>
      </c>
      <c r="N135" s="23">
        <f t="shared" si="154"/>
        <v>5.1411070833333339</v>
      </c>
      <c r="O135" s="23">
        <f t="shared" si="155"/>
        <v>54.874848749999998</v>
      </c>
      <c r="P135" s="43">
        <f t="shared" si="156"/>
        <v>0.72286458333333348</v>
      </c>
      <c r="Q135" s="43">
        <f t="shared" si="157"/>
        <v>2.8708812500000001</v>
      </c>
      <c r="R135" s="43">
        <f t="shared" si="158"/>
        <v>2.2331050000000006</v>
      </c>
      <c r="S135" s="43">
        <f t="shared" si="159"/>
        <v>6.0705425000000002</v>
      </c>
      <c r="T135" s="43">
        <f t="shared" si="160"/>
        <v>0.85187500000000016</v>
      </c>
      <c r="U135" s="43">
        <f t="shared" si="161"/>
        <v>2.5977916666666667</v>
      </c>
      <c r="V135" s="43">
        <f t="shared" si="162"/>
        <v>0.70495166666666675</v>
      </c>
      <c r="W135" s="43">
        <f t="shared" si="163"/>
        <v>0.40433333333333332</v>
      </c>
      <c r="X135" s="22"/>
      <c r="Y135" s="16">
        <f t="shared" ref="Y135:AH135" si="184">Y134</f>
        <v>0.83994459200000005</v>
      </c>
      <c r="Z135" s="16">
        <f t="shared" si="184"/>
        <v>4.5532568150000001</v>
      </c>
      <c r="AA135" s="16">
        <f t="shared" si="184"/>
        <v>0.32516239000000002</v>
      </c>
      <c r="AB135" s="16">
        <f t="shared" si="184"/>
        <v>1.3701337703000001</v>
      </c>
      <c r="AC135" s="16">
        <f t="shared" si="184"/>
        <v>2.245682881</v>
      </c>
      <c r="AD135" s="16">
        <f t="shared" si="184"/>
        <v>7.2832568122999994</v>
      </c>
      <c r="AE135" s="16">
        <f t="shared" si="184"/>
        <v>0.12446486700000001</v>
      </c>
      <c r="AF135" s="16">
        <f t="shared" si="184"/>
        <v>0.68623989730000001</v>
      </c>
      <c r="AG135" s="16">
        <f t="shared" si="184"/>
        <v>0.75137346599999999</v>
      </c>
      <c r="AH135" s="16">
        <f t="shared" si="184"/>
        <v>1.4855249151000001</v>
      </c>
      <c r="AI135" s="18">
        <f t="shared" si="177"/>
        <v>2.3701477479999999</v>
      </c>
      <c r="AJ135" s="41">
        <f t="shared" si="177"/>
        <v>7.9694967095999996</v>
      </c>
    </row>
    <row r="136" spans="1:36" x14ac:dyDescent="0.2">
      <c r="A136" s="29" t="s">
        <v>7</v>
      </c>
      <c r="B136" s="37">
        <v>2006</v>
      </c>
      <c r="C136" s="15">
        <v>5.4997625000000001</v>
      </c>
      <c r="D136" s="15">
        <v>55.344988333333326</v>
      </c>
      <c r="E136" s="15">
        <v>0.9418270833333332</v>
      </c>
      <c r="F136" s="15">
        <v>4.8090724999999992</v>
      </c>
      <c r="G136" s="15">
        <v>2.8619266666666658</v>
      </c>
      <c r="H136" s="15">
        <v>6.9353370833333328</v>
      </c>
      <c r="I136" s="15">
        <v>1.1317916666666665</v>
      </c>
      <c r="J136" s="15">
        <v>2.7994166666666671</v>
      </c>
      <c r="K136" s="15">
        <v>0.67467500000000002</v>
      </c>
      <c r="L136" s="15">
        <v>1.3327275000000001</v>
      </c>
      <c r="M136" s="14">
        <f t="shared" si="129"/>
        <v>2006</v>
      </c>
      <c r="N136" s="23">
        <f t="shared" si="154"/>
        <v>5.4997625000000001</v>
      </c>
      <c r="O136" s="23">
        <f t="shared" si="155"/>
        <v>49.845225833333323</v>
      </c>
      <c r="P136" s="43">
        <f t="shared" si="156"/>
        <v>0.9418270833333332</v>
      </c>
      <c r="Q136" s="43">
        <f t="shared" si="157"/>
        <v>3.8672454166666661</v>
      </c>
      <c r="R136" s="43">
        <f t="shared" si="158"/>
        <v>2.8619266666666658</v>
      </c>
      <c r="S136" s="43">
        <f t="shared" si="159"/>
        <v>4.0734104166666665</v>
      </c>
      <c r="T136" s="43">
        <f t="shared" si="160"/>
        <v>1.1317916666666665</v>
      </c>
      <c r="U136" s="43">
        <f t="shared" si="161"/>
        <v>1.6676250000000006</v>
      </c>
      <c r="V136" s="43">
        <f t="shared" si="162"/>
        <v>0.67467500000000002</v>
      </c>
      <c r="W136" s="43">
        <f t="shared" si="163"/>
        <v>0.65805250000000004</v>
      </c>
      <c r="X136" s="22"/>
      <c r="Y136" s="16">
        <f t="shared" ref="Y136:AH136" si="185">Y135</f>
        <v>0.83994459200000005</v>
      </c>
      <c r="Z136" s="16">
        <f t="shared" si="185"/>
        <v>4.5532568150000001</v>
      </c>
      <c r="AA136" s="16">
        <f t="shared" si="185"/>
        <v>0.32516239000000002</v>
      </c>
      <c r="AB136" s="16">
        <f t="shared" si="185"/>
        <v>1.3701337703000001</v>
      </c>
      <c r="AC136" s="16">
        <f t="shared" si="185"/>
        <v>2.245682881</v>
      </c>
      <c r="AD136" s="16">
        <f t="shared" si="185"/>
        <v>7.2832568122999994</v>
      </c>
      <c r="AE136" s="16">
        <f t="shared" si="185"/>
        <v>0.12446486700000001</v>
      </c>
      <c r="AF136" s="16">
        <f t="shared" si="185"/>
        <v>0.68623989730000001</v>
      </c>
      <c r="AG136" s="16">
        <f t="shared" si="185"/>
        <v>0.75137346599999999</v>
      </c>
      <c r="AH136" s="16">
        <f t="shared" si="185"/>
        <v>1.4855249151000001</v>
      </c>
      <c r="AI136" s="18">
        <f t="shared" si="177"/>
        <v>2.3701477479999999</v>
      </c>
      <c r="AJ136" s="41">
        <f t="shared" si="177"/>
        <v>7.9694967095999996</v>
      </c>
    </row>
    <row r="137" spans="1:36" x14ac:dyDescent="0.2">
      <c r="A137" s="29" t="s">
        <v>7</v>
      </c>
      <c r="B137" s="37">
        <v>2007</v>
      </c>
      <c r="C137" s="15">
        <v>5.5014999999999992</v>
      </c>
      <c r="D137" s="15">
        <v>39.488321739130427</v>
      </c>
      <c r="E137" s="15">
        <v>0.64254954545454557</v>
      </c>
      <c r="F137" s="15">
        <v>3.5533808695652174</v>
      </c>
      <c r="G137" s="15">
        <v>1.9017927272727277</v>
      </c>
      <c r="H137" s="15">
        <v>7.2202517391304344</v>
      </c>
      <c r="I137" s="15">
        <v>0.63900000000000012</v>
      </c>
      <c r="J137" s="15">
        <v>2.4657826086956525</v>
      </c>
      <c r="K137" s="15">
        <v>0.77888181818181823</v>
      </c>
      <c r="L137" s="15">
        <v>1.3274947826086958</v>
      </c>
      <c r="M137" s="14">
        <f t="shared" si="129"/>
        <v>2007</v>
      </c>
      <c r="N137" s="23">
        <f t="shared" si="154"/>
        <v>5.5014999999999992</v>
      </c>
      <c r="O137" s="23">
        <f t="shared" si="155"/>
        <v>33.986821739130427</v>
      </c>
      <c r="P137" s="43">
        <f t="shared" si="156"/>
        <v>0.64254954545454557</v>
      </c>
      <c r="Q137" s="43">
        <f t="shared" si="157"/>
        <v>2.9108313241106716</v>
      </c>
      <c r="R137" s="43">
        <f t="shared" si="158"/>
        <v>1.9017927272727277</v>
      </c>
      <c r="S137" s="43">
        <f t="shared" si="159"/>
        <v>5.3184590118577066</v>
      </c>
      <c r="T137" s="43">
        <f t="shared" si="160"/>
        <v>0.63900000000000012</v>
      </c>
      <c r="U137" s="43">
        <f t="shared" si="161"/>
        <v>1.8267826086956522</v>
      </c>
      <c r="V137" s="43">
        <f t="shared" si="162"/>
        <v>0.77888181818181823</v>
      </c>
      <c r="W137" s="43">
        <f t="shared" si="163"/>
        <v>0.54861296442687757</v>
      </c>
      <c r="X137" s="22"/>
      <c r="Y137" s="16">
        <f t="shared" ref="Y137:AH137" si="186">Y136</f>
        <v>0.83994459200000005</v>
      </c>
      <c r="Z137" s="16">
        <f t="shared" si="186"/>
        <v>4.5532568150000001</v>
      </c>
      <c r="AA137" s="16">
        <f t="shared" si="186"/>
        <v>0.32516239000000002</v>
      </c>
      <c r="AB137" s="16">
        <f t="shared" si="186"/>
        <v>1.3701337703000001</v>
      </c>
      <c r="AC137" s="16">
        <f t="shared" si="186"/>
        <v>2.245682881</v>
      </c>
      <c r="AD137" s="16">
        <f t="shared" si="186"/>
        <v>7.2832568122999994</v>
      </c>
      <c r="AE137" s="16">
        <f t="shared" si="186"/>
        <v>0.12446486700000001</v>
      </c>
      <c r="AF137" s="16">
        <f t="shared" si="186"/>
        <v>0.68623989730000001</v>
      </c>
      <c r="AG137" s="16">
        <f t="shared" si="186"/>
        <v>0.75137346599999999</v>
      </c>
      <c r="AH137" s="16">
        <f t="shared" si="186"/>
        <v>1.4855249151000001</v>
      </c>
      <c r="AI137" s="18">
        <f t="shared" si="177"/>
        <v>2.3701477479999999</v>
      </c>
      <c r="AJ137" s="41">
        <f t="shared" si="177"/>
        <v>7.9694967095999996</v>
      </c>
    </row>
    <row r="138" spans="1:36" x14ac:dyDescent="0.2">
      <c r="A138" s="29" t="s">
        <v>7</v>
      </c>
      <c r="B138" s="37">
        <v>2008</v>
      </c>
      <c r="C138" s="15">
        <v>4.9058137499999992</v>
      </c>
      <c r="D138" s="15">
        <v>36.727930400000005</v>
      </c>
      <c r="E138" s="15">
        <v>0.58313749999999998</v>
      </c>
      <c r="F138" s="15">
        <v>2.2044888</v>
      </c>
      <c r="G138" s="15">
        <v>2.0750466666666667</v>
      </c>
      <c r="H138" s="15">
        <v>6.4083956000000013</v>
      </c>
      <c r="I138" s="15">
        <v>0.67812499999999998</v>
      </c>
      <c r="J138" s="15">
        <v>1.9022000000000003</v>
      </c>
      <c r="K138" s="15">
        <v>0.999085</v>
      </c>
      <c r="L138" s="15">
        <v>1.3762103999999999</v>
      </c>
      <c r="M138" s="14">
        <f t="shared" si="129"/>
        <v>2008</v>
      </c>
      <c r="N138" s="23">
        <f t="shared" si="154"/>
        <v>4.9058137499999992</v>
      </c>
      <c r="O138" s="23">
        <f t="shared" si="155"/>
        <v>31.822116650000005</v>
      </c>
      <c r="P138" s="43">
        <f t="shared" si="156"/>
        <v>0.58313749999999998</v>
      </c>
      <c r="Q138" s="43">
        <f t="shared" si="157"/>
        <v>1.6213513000000002</v>
      </c>
      <c r="R138" s="43">
        <f t="shared" si="158"/>
        <v>2.0750466666666667</v>
      </c>
      <c r="S138" s="43">
        <f t="shared" si="159"/>
        <v>4.333348933333335</v>
      </c>
      <c r="T138" s="43">
        <f t="shared" si="160"/>
        <v>0.67812499999999998</v>
      </c>
      <c r="U138" s="43">
        <f t="shared" si="161"/>
        <v>1.2240750000000005</v>
      </c>
      <c r="V138" s="43">
        <f t="shared" si="162"/>
        <v>0.999085</v>
      </c>
      <c r="W138" s="43">
        <f t="shared" si="163"/>
        <v>0.37712539999999994</v>
      </c>
      <c r="X138" s="22"/>
      <c r="Y138" s="16">
        <f t="shared" ref="Y138:AH138" si="187">Y137</f>
        <v>0.83994459200000005</v>
      </c>
      <c r="Z138" s="16">
        <f t="shared" si="187"/>
        <v>4.5532568150000001</v>
      </c>
      <c r="AA138" s="16">
        <f t="shared" si="187"/>
        <v>0.32516239000000002</v>
      </c>
      <c r="AB138" s="16">
        <f t="shared" si="187"/>
        <v>1.3701337703000001</v>
      </c>
      <c r="AC138" s="16">
        <f t="shared" si="187"/>
        <v>2.245682881</v>
      </c>
      <c r="AD138" s="16">
        <f t="shared" si="187"/>
        <v>7.2832568122999994</v>
      </c>
      <c r="AE138" s="16">
        <f t="shared" si="187"/>
        <v>0.12446486700000001</v>
      </c>
      <c r="AF138" s="16">
        <f t="shared" si="187"/>
        <v>0.68623989730000001</v>
      </c>
      <c r="AG138" s="16">
        <f t="shared" si="187"/>
        <v>0.75137346599999999</v>
      </c>
      <c r="AH138" s="16">
        <f t="shared" si="187"/>
        <v>1.4855249151000001</v>
      </c>
      <c r="AI138" s="18">
        <f t="shared" si="177"/>
        <v>2.3701477479999999</v>
      </c>
      <c r="AJ138" s="41">
        <f t="shared" si="177"/>
        <v>7.9694967095999996</v>
      </c>
    </row>
    <row r="139" spans="1:36" x14ac:dyDescent="0.2">
      <c r="A139" s="29" t="s">
        <v>7</v>
      </c>
      <c r="B139" s="37">
        <v>2009</v>
      </c>
      <c r="C139" s="15">
        <v>4.030110416666667</v>
      </c>
      <c r="D139" s="15">
        <v>37.150999600000006</v>
      </c>
      <c r="E139" s="15">
        <v>0.50862541666666672</v>
      </c>
      <c r="F139" s="15">
        <v>2.2145223999999999</v>
      </c>
      <c r="G139" s="15">
        <v>1.6421308333333338</v>
      </c>
      <c r="H139" s="15">
        <v>5.8883039999999998</v>
      </c>
      <c r="I139" s="15">
        <v>0.42987499999999995</v>
      </c>
      <c r="J139" s="15">
        <v>2.0698799999999995</v>
      </c>
      <c r="K139" s="15">
        <v>0.6257125</v>
      </c>
      <c r="L139" s="15">
        <v>1.2384287999999999</v>
      </c>
      <c r="M139" s="14">
        <f t="shared" si="129"/>
        <v>2009</v>
      </c>
      <c r="N139" s="23">
        <f t="shared" si="154"/>
        <v>4.030110416666667</v>
      </c>
      <c r="O139" s="23">
        <f t="shared" si="155"/>
        <v>33.12088918333334</v>
      </c>
      <c r="P139" s="43">
        <f t="shared" si="156"/>
        <v>0.50862541666666672</v>
      </c>
      <c r="Q139" s="43">
        <f t="shared" si="157"/>
        <v>1.7058969833333331</v>
      </c>
      <c r="R139" s="43">
        <f t="shared" si="158"/>
        <v>1.6421308333333338</v>
      </c>
      <c r="S139" s="43">
        <f t="shared" si="159"/>
        <v>4.246173166666666</v>
      </c>
      <c r="T139" s="43">
        <f t="shared" si="160"/>
        <v>0.42987499999999995</v>
      </c>
      <c r="U139" s="43">
        <f t="shared" si="161"/>
        <v>1.6400049999999995</v>
      </c>
      <c r="V139" s="43">
        <f t="shared" si="162"/>
        <v>0.6257125</v>
      </c>
      <c r="W139" s="43">
        <f t="shared" si="163"/>
        <v>0.61271629999999988</v>
      </c>
      <c r="X139" s="22"/>
      <c r="Y139" s="16">
        <f t="shared" ref="Y139:AH139" si="188">Y138</f>
        <v>0.83994459200000005</v>
      </c>
      <c r="Z139" s="16">
        <f t="shared" si="188"/>
        <v>4.5532568150000001</v>
      </c>
      <c r="AA139" s="16">
        <f t="shared" si="188"/>
        <v>0.32516239000000002</v>
      </c>
      <c r="AB139" s="16">
        <f t="shared" si="188"/>
        <v>1.3701337703000001</v>
      </c>
      <c r="AC139" s="16">
        <f t="shared" si="188"/>
        <v>2.245682881</v>
      </c>
      <c r="AD139" s="16">
        <f t="shared" si="188"/>
        <v>7.2832568122999994</v>
      </c>
      <c r="AE139" s="16">
        <f t="shared" si="188"/>
        <v>0.12446486700000001</v>
      </c>
      <c r="AF139" s="16">
        <f t="shared" si="188"/>
        <v>0.68623989730000001</v>
      </c>
      <c r="AG139" s="16">
        <f t="shared" si="188"/>
        <v>0.75137346599999999</v>
      </c>
      <c r="AH139" s="16">
        <f t="shared" si="188"/>
        <v>1.4855249151000001</v>
      </c>
      <c r="AI139" s="18">
        <f t="shared" si="177"/>
        <v>2.3701477479999999</v>
      </c>
      <c r="AJ139" s="41">
        <f t="shared" si="177"/>
        <v>7.9694967095999996</v>
      </c>
    </row>
    <row r="140" spans="1:36" x14ac:dyDescent="0.2">
      <c r="A140" s="29" t="s">
        <v>7</v>
      </c>
      <c r="B140" s="37">
        <v>2010</v>
      </c>
      <c r="C140" s="15">
        <v>2.9270717391304353</v>
      </c>
      <c r="D140" s="15">
        <v>31.261770416666661</v>
      </c>
      <c r="E140" s="15">
        <v>0.41164130434782609</v>
      </c>
      <c r="F140" s="15">
        <v>2.8186945833333339</v>
      </c>
      <c r="G140" s="15">
        <v>1.5580713043478256</v>
      </c>
      <c r="H140" s="15">
        <v>7.1016387499999993</v>
      </c>
      <c r="I140" s="15">
        <v>0.46930434782608688</v>
      </c>
      <c r="J140" s="15">
        <v>2.2234166666666666</v>
      </c>
      <c r="K140" s="15">
        <v>0.44813478260869566</v>
      </c>
      <c r="L140" s="15">
        <v>1.3960324999999996</v>
      </c>
      <c r="M140" s="14">
        <f t="shared" si="129"/>
        <v>2010</v>
      </c>
      <c r="N140" s="23">
        <f t="shared" si="154"/>
        <v>2.9270717391304353</v>
      </c>
      <c r="O140" s="23">
        <f t="shared" si="155"/>
        <v>28.334698677536224</v>
      </c>
      <c r="P140" s="43">
        <f t="shared" si="156"/>
        <v>0.41164130434782609</v>
      </c>
      <c r="Q140" s="43">
        <f t="shared" si="157"/>
        <v>2.4070532789855079</v>
      </c>
      <c r="R140" s="43">
        <f t="shared" si="158"/>
        <v>1.5580713043478256</v>
      </c>
      <c r="S140" s="43">
        <f t="shared" si="159"/>
        <v>5.5435674456521742</v>
      </c>
      <c r="T140" s="43">
        <f t="shared" si="160"/>
        <v>0.46930434782608688</v>
      </c>
      <c r="U140" s="43">
        <f t="shared" si="161"/>
        <v>1.7541123188405798</v>
      </c>
      <c r="V140" s="43">
        <f t="shared" si="162"/>
        <v>0.44813478260869566</v>
      </c>
      <c r="W140" s="43">
        <f t="shared" si="163"/>
        <v>0.94789771739130391</v>
      </c>
      <c r="X140" s="22"/>
      <c r="Y140" s="16">
        <f t="shared" ref="Y140:AH140" si="189">Y139</f>
        <v>0.83994459200000005</v>
      </c>
      <c r="Z140" s="16">
        <f t="shared" si="189"/>
        <v>4.5532568150000001</v>
      </c>
      <c r="AA140" s="16">
        <f t="shared" si="189"/>
        <v>0.32516239000000002</v>
      </c>
      <c r="AB140" s="16">
        <f t="shared" si="189"/>
        <v>1.3701337703000001</v>
      </c>
      <c r="AC140" s="16">
        <f t="shared" si="189"/>
        <v>2.245682881</v>
      </c>
      <c r="AD140" s="16">
        <f t="shared" si="189"/>
        <v>7.2832568122999994</v>
      </c>
      <c r="AE140" s="16">
        <f t="shared" si="189"/>
        <v>0.12446486700000001</v>
      </c>
      <c r="AF140" s="16">
        <f t="shared" si="189"/>
        <v>0.68623989730000001</v>
      </c>
      <c r="AG140" s="16">
        <f t="shared" si="189"/>
        <v>0.75137346599999999</v>
      </c>
      <c r="AH140" s="16">
        <f t="shared" si="189"/>
        <v>1.4855249151000001</v>
      </c>
      <c r="AI140" s="18">
        <f t="shared" si="177"/>
        <v>2.3701477479999999</v>
      </c>
      <c r="AJ140" s="41">
        <f t="shared" si="177"/>
        <v>7.9694967095999996</v>
      </c>
    </row>
    <row r="141" spans="1:36" x14ac:dyDescent="0.2">
      <c r="A141" s="29" t="s">
        <v>7</v>
      </c>
      <c r="B141" s="37">
        <v>2011</v>
      </c>
      <c r="C141" s="15">
        <v>3.9249086363636363</v>
      </c>
      <c r="D141" s="15">
        <v>26.426760000000005</v>
      </c>
      <c r="E141" s="15">
        <v>0.39869454545454541</v>
      </c>
      <c r="F141" s="15">
        <v>3.0110726086956516</v>
      </c>
      <c r="G141" s="15">
        <v>2.063585909090909</v>
      </c>
      <c r="H141" s="15">
        <v>6.597270434782609</v>
      </c>
      <c r="I141" s="15">
        <v>0.50663636363636366</v>
      </c>
      <c r="J141" s="15">
        <v>2.3141739130434784</v>
      </c>
      <c r="K141" s="15">
        <v>0.82595181818181806</v>
      </c>
      <c r="L141" s="15">
        <v>1.4287121739130431</v>
      </c>
      <c r="M141" s="14">
        <f t="shared" si="129"/>
        <v>2011</v>
      </c>
      <c r="N141" s="23">
        <f t="shared" si="154"/>
        <v>3.9249086363636363</v>
      </c>
      <c r="O141" s="23">
        <f t="shared" si="155"/>
        <v>22.501851363636369</v>
      </c>
      <c r="P141" s="43">
        <f t="shared" si="156"/>
        <v>0.39869454545454541</v>
      </c>
      <c r="Q141" s="43">
        <f t="shared" si="157"/>
        <v>2.6123780632411062</v>
      </c>
      <c r="R141" s="43">
        <f t="shared" si="158"/>
        <v>2.063585909090909</v>
      </c>
      <c r="S141" s="43">
        <f t="shared" si="159"/>
        <v>4.5336845256917</v>
      </c>
      <c r="T141" s="43">
        <f t="shared" si="160"/>
        <v>0.50663636363636366</v>
      </c>
      <c r="U141" s="43">
        <f t="shared" si="161"/>
        <v>1.8075375494071149</v>
      </c>
      <c r="V141" s="43">
        <f t="shared" si="162"/>
        <v>0.82595181818181806</v>
      </c>
      <c r="W141" s="43">
        <f t="shared" si="163"/>
        <v>0.60276035573122499</v>
      </c>
      <c r="X141" s="22"/>
      <c r="Y141" s="16">
        <f t="shared" ref="Y141:AH141" si="190">Y140</f>
        <v>0.83994459200000005</v>
      </c>
      <c r="Z141" s="16">
        <f t="shared" si="190"/>
        <v>4.5532568150000001</v>
      </c>
      <c r="AA141" s="16">
        <f t="shared" si="190"/>
        <v>0.32516239000000002</v>
      </c>
      <c r="AB141" s="16">
        <f t="shared" si="190"/>
        <v>1.3701337703000001</v>
      </c>
      <c r="AC141" s="16">
        <f t="shared" si="190"/>
        <v>2.245682881</v>
      </c>
      <c r="AD141" s="16">
        <f t="shared" si="190"/>
        <v>7.2832568122999994</v>
      </c>
      <c r="AE141" s="16">
        <f t="shared" si="190"/>
        <v>0.12446486700000001</v>
      </c>
      <c r="AF141" s="16">
        <f t="shared" si="190"/>
        <v>0.68623989730000001</v>
      </c>
      <c r="AG141" s="16">
        <f t="shared" si="190"/>
        <v>0.75137346599999999</v>
      </c>
      <c r="AH141" s="16">
        <f t="shared" si="190"/>
        <v>1.4855249151000001</v>
      </c>
      <c r="AI141" s="18">
        <f t="shared" si="177"/>
        <v>2.3701477479999999</v>
      </c>
      <c r="AJ141" s="41">
        <f t="shared" si="177"/>
        <v>7.9694967095999996</v>
      </c>
    </row>
    <row r="142" spans="1:36" x14ac:dyDescent="0.2">
      <c r="A142" s="29" t="s">
        <v>7</v>
      </c>
      <c r="B142" s="37">
        <v>2012</v>
      </c>
      <c r="C142" s="15">
        <v>4.4017786956521743</v>
      </c>
      <c r="D142" s="15">
        <v>21.078612083333333</v>
      </c>
      <c r="E142" s="15">
        <v>0.51287652173913034</v>
      </c>
      <c r="F142" s="15">
        <v>2.9903516666666667</v>
      </c>
      <c r="G142" s="15">
        <v>2.0314630434782606</v>
      </c>
      <c r="H142" s="15">
        <v>5.3479345833333332</v>
      </c>
      <c r="I142" s="15">
        <v>0.52426086956521734</v>
      </c>
      <c r="J142" s="15">
        <v>1.6202916666666669</v>
      </c>
      <c r="K142" s="15">
        <v>0.85963565217391313</v>
      </c>
      <c r="L142" s="15">
        <v>1.2499016666666667</v>
      </c>
      <c r="M142" s="14">
        <f t="shared" si="129"/>
        <v>2012</v>
      </c>
      <c r="N142" s="23">
        <f t="shared" si="154"/>
        <v>4.4017786956521743</v>
      </c>
      <c r="O142" s="23">
        <f t="shared" si="155"/>
        <v>16.676833387681157</v>
      </c>
      <c r="P142" s="43">
        <f t="shared" si="156"/>
        <v>0.51287652173913034</v>
      </c>
      <c r="Q142" s="43">
        <f t="shared" si="157"/>
        <v>2.4774751449275363</v>
      </c>
      <c r="R142" s="43">
        <f t="shared" si="158"/>
        <v>2.0314630434782606</v>
      </c>
      <c r="S142" s="43">
        <f t="shared" si="159"/>
        <v>3.3164715398550726</v>
      </c>
      <c r="T142" s="43">
        <f t="shared" si="160"/>
        <v>0.52426086956521734</v>
      </c>
      <c r="U142" s="43">
        <f t="shared" si="161"/>
        <v>1.0960307971014496</v>
      </c>
      <c r="V142" s="43">
        <f t="shared" si="162"/>
        <v>0.85963565217391313</v>
      </c>
      <c r="W142" s="43">
        <f t="shared" si="163"/>
        <v>0.39026601449275355</v>
      </c>
      <c r="X142" s="22"/>
      <c r="Y142" s="16">
        <f t="shared" ref="Y142:AH142" si="191">Y141</f>
        <v>0.83994459200000005</v>
      </c>
      <c r="Z142" s="16">
        <f t="shared" si="191"/>
        <v>4.5532568150000001</v>
      </c>
      <c r="AA142" s="16">
        <f t="shared" si="191"/>
        <v>0.32516239000000002</v>
      </c>
      <c r="AB142" s="16">
        <f t="shared" si="191"/>
        <v>1.3701337703000001</v>
      </c>
      <c r="AC142" s="16">
        <f t="shared" si="191"/>
        <v>2.245682881</v>
      </c>
      <c r="AD142" s="16">
        <f t="shared" si="191"/>
        <v>7.2832568122999994</v>
      </c>
      <c r="AE142" s="16">
        <f t="shared" si="191"/>
        <v>0.12446486700000001</v>
      </c>
      <c r="AF142" s="16">
        <f t="shared" si="191"/>
        <v>0.68623989730000001</v>
      </c>
      <c r="AG142" s="16">
        <f t="shared" si="191"/>
        <v>0.75137346599999999</v>
      </c>
      <c r="AH142" s="16">
        <f t="shared" si="191"/>
        <v>1.4855249151000001</v>
      </c>
      <c r="AI142" s="18">
        <f t="shared" si="177"/>
        <v>2.3701477479999999</v>
      </c>
      <c r="AJ142" s="41">
        <f t="shared" si="177"/>
        <v>7.9694967095999996</v>
      </c>
    </row>
    <row r="143" spans="1:36" x14ac:dyDescent="0.2">
      <c r="A143" s="29" t="s">
        <v>7</v>
      </c>
      <c r="B143" s="37">
        <v>2013</v>
      </c>
      <c r="C143" s="15">
        <v>3.566450909090908</v>
      </c>
      <c r="D143" s="15">
        <v>19.782905454545457</v>
      </c>
      <c r="E143" s="15">
        <v>0.53178545454545445</v>
      </c>
      <c r="F143" s="15">
        <v>2.913406818181818</v>
      </c>
      <c r="G143" s="15">
        <v>1.6560704545454548</v>
      </c>
      <c r="H143" s="15">
        <v>4.9315050000000005</v>
      </c>
      <c r="I143" s="15">
        <v>0.41431818181818175</v>
      </c>
      <c r="J143" s="15">
        <v>1.5249545454545455</v>
      </c>
      <c r="K143" s="15">
        <v>0.66936181818181817</v>
      </c>
      <c r="L143" s="15">
        <v>1.2489940909090906</v>
      </c>
      <c r="M143" s="14">
        <f t="shared" si="129"/>
        <v>2013</v>
      </c>
      <c r="N143" s="23">
        <f t="shared" si="154"/>
        <v>3.566450909090908</v>
      </c>
      <c r="O143" s="23">
        <f t="shared" si="155"/>
        <v>16.21645454545455</v>
      </c>
      <c r="P143" s="43">
        <f t="shared" si="156"/>
        <v>0.53178545454545445</v>
      </c>
      <c r="Q143" s="43">
        <f t="shared" si="157"/>
        <v>2.3816213636363637</v>
      </c>
      <c r="R143" s="43">
        <f t="shared" si="158"/>
        <v>1.6560704545454548</v>
      </c>
      <c r="S143" s="43">
        <f t="shared" si="159"/>
        <v>3.2754345454545457</v>
      </c>
      <c r="T143" s="43">
        <f t="shared" si="160"/>
        <v>0.41431818181818175</v>
      </c>
      <c r="U143" s="43">
        <f t="shared" si="161"/>
        <v>1.1106363636363636</v>
      </c>
      <c r="V143" s="43">
        <f t="shared" si="162"/>
        <v>0.66936181818181817</v>
      </c>
      <c r="W143" s="43">
        <f t="shared" si="163"/>
        <v>0.57963227272727247</v>
      </c>
      <c r="X143" s="22"/>
      <c r="Y143" s="16">
        <f t="shared" ref="Y143:AH143" si="192">Y142</f>
        <v>0.83994459200000005</v>
      </c>
      <c r="Z143" s="16">
        <f t="shared" si="192"/>
        <v>4.5532568150000001</v>
      </c>
      <c r="AA143" s="16">
        <f t="shared" si="192"/>
        <v>0.32516239000000002</v>
      </c>
      <c r="AB143" s="16">
        <f t="shared" si="192"/>
        <v>1.3701337703000001</v>
      </c>
      <c r="AC143" s="16">
        <f t="shared" si="192"/>
        <v>2.245682881</v>
      </c>
      <c r="AD143" s="16">
        <f t="shared" si="192"/>
        <v>7.2832568122999994</v>
      </c>
      <c r="AE143" s="16">
        <f t="shared" si="192"/>
        <v>0.12446486700000001</v>
      </c>
      <c r="AF143" s="16">
        <f t="shared" si="192"/>
        <v>0.68623989730000001</v>
      </c>
      <c r="AG143" s="16">
        <f t="shared" si="192"/>
        <v>0.75137346599999999</v>
      </c>
      <c r="AH143" s="16">
        <f t="shared" si="192"/>
        <v>1.4855249151000001</v>
      </c>
      <c r="AI143" s="18">
        <f t="shared" si="177"/>
        <v>2.3701477479999999</v>
      </c>
      <c r="AJ143" s="41">
        <f t="shared" si="177"/>
        <v>7.9694967095999996</v>
      </c>
    </row>
    <row r="144" spans="1:36" x14ac:dyDescent="0.2">
      <c r="A144" s="28" t="s">
        <v>7</v>
      </c>
      <c r="B144" s="37">
        <v>2014</v>
      </c>
      <c r="C144" s="15">
        <v>4.0175714285714275</v>
      </c>
      <c r="D144" s="15">
        <v>18.034545909090909</v>
      </c>
      <c r="E144" s="15">
        <v>0.45237857142857124</v>
      </c>
      <c r="F144" s="15">
        <v>2.7000472727272733</v>
      </c>
      <c r="G144" s="15">
        <v>2.0136133333333333</v>
      </c>
      <c r="H144" s="15">
        <v>5.4235368181818178</v>
      </c>
      <c r="I144" s="15">
        <v>0.41233333333333327</v>
      </c>
      <c r="J144" s="15">
        <v>1.6449545454545456</v>
      </c>
      <c r="K144" s="15">
        <v>0.78695761904761896</v>
      </c>
      <c r="L144" s="15">
        <v>1.7365063636363642</v>
      </c>
      <c r="M144" s="14">
        <f t="shared" si="129"/>
        <v>2014</v>
      </c>
      <c r="N144" s="23">
        <f t="shared" si="154"/>
        <v>4.0175714285714275</v>
      </c>
      <c r="O144" s="23">
        <f t="shared" si="155"/>
        <v>14.016974480519481</v>
      </c>
      <c r="P144" s="43">
        <f t="shared" si="156"/>
        <v>0.45237857142857124</v>
      </c>
      <c r="Q144" s="43">
        <f t="shared" si="157"/>
        <v>2.2476687012987022</v>
      </c>
      <c r="R144" s="43">
        <f t="shared" si="158"/>
        <v>2.0136133333333333</v>
      </c>
      <c r="S144" s="43">
        <f t="shared" si="159"/>
        <v>3.4099234848484845</v>
      </c>
      <c r="T144" s="43">
        <f t="shared" si="160"/>
        <v>0.41233333333333327</v>
      </c>
      <c r="U144" s="43">
        <f t="shared" si="161"/>
        <v>1.2326212121212123</v>
      </c>
      <c r="V144" s="43">
        <f t="shared" si="162"/>
        <v>0.78695761904761896</v>
      </c>
      <c r="W144" s="43">
        <f t="shared" si="163"/>
        <v>0.94954874458874527</v>
      </c>
      <c r="X144" s="22"/>
      <c r="Y144" s="16">
        <f t="shared" ref="Y144:AH144" si="193">Y143</f>
        <v>0.83994459200000005</v>
      </c>
      <c r="Z144" s="16">
        <f t="shared" si="193"/>
        <v>4.5532568150000001</v>
      </c>
      <c r="AA144" s="16">
        <f t="shared" si="193"/>
        <v>0.32516239000000002</v>
      </c>
      <c r="AB144" s="16">
        <f t="shared" si="193"/>
        <v>1.3701337703000001</v>
      </c>
      <c r="AC144" s="16">
        <f t="shared" si="193"/>
        <v>2.245682881</v>
      </c>
      <c r="AD144" s="16">
        <f t="shared" si="193"/>
        <v>7.2832568122999994</v>
      </c>
      <c r="AE144" s="16">
        <f t="shared" si="193"/>
        <v>0.12446486700000001</v>
      </c>
      <c r="AF144" s="16">
        <f t="shared" si="193"/>
        <v>0.68623989730000001</v>
      </c>
      <c r="AG144" s="16">
        <f t="shared" si="193"/>
        <v>0.75137346599999999</v>
      </c>
      <c r="AH144" s="16">
        <f t="shared" si="193"/>
        <v>1.4855249151000001</v>
      </c>
      <c r="AI144" s="18">
        <f t="shared" si="177"/>
        <v>2.3701477479999999</v>
      </c>
      <c r="AJ144" s="41">
        <f t="shared" si="177"/>
        <v>7.9694967095999996</v>
      </c>
    </row>
    <row r="145" spans="1:36" x14ac:dyDescent="0.2">
      <c r="A145" s="29" t="s">
        <v>7</v>
      </c>
      <c r="B145" s="37">
        <v>2015</v>
      </c>
      <c r="C145" s="15">
        <v>2.9793242857142856</v>
      </c>
      <c r="D145" s="15">
        <v>19.087647727272724</v>
      </c>
      <c r="E145" s="15">
        <v>0.48004571428571424</v>
      </c>
      <c r="F145" s="15">
        <v>3.5576395454545451</v>
      </c>
      <c r="G145" s="15">
        <v>2.1456514285714285</v>
      </c>
      <c r="H145" s="15">
        <v>5.592838636363636</v>
      </c>
      <c r="I145" s="15">
        <v>0.35082857142857143</v>
      </c>
      <c r="J145" s="15">
        <v>1.6121181818181818</v>
      </c>
      <c r="K145" s="15">
        <v>0.78357952380952378</v>
      </c>
      <c r="L145" s="15">
        <v>1.1761877272727272</v>
      </c>
      <c r="M145" s="14">
        <f t="shared" si="129"/>
        <v>2015</v>
      </c>
      <c r="N145" s="23">
        <f t="shared" si="154"/>
        <v>2.9793242857142856</v>
      </c>
      <c r="O145" s="23">
        <f t="shared" si="155"/>
        <v>16.10832344155844</v>
      </c>
      <c r="P145" s="43">
        <f t="shared" si="156"/>
        <v>0.48004571428571424</v>
      </c>
      <c r="Q145" s="43">
        <f t="shared" si="157"/>
        <v>3.0775938311688309</v>
      </c>
      <c r="R145" s="43">
        <f t="shared" si="158"/>
        <v>2.1456514285714285</v>
      </c>
      <c r="S145" s="43">
        <f t="shared" si="159"/>
        <v>3.4471872077922074</v>
      </c>
      <c r="T145" s="43">
        <f t="shared" si="160"/>
        <v>0.35082857142857143</v>
      </c>
      <c r="U145" s="43">
        <f t="shared" si="161"/>
        <v>1.2612896103896103</v>
      </c>
      <c r="V145" s="43">
        <f t="shared" si="162"/>
        <v>0.78357952380952378</v>
      </c>
      <c r="W145" s="43">
        <f t="shared" si="163"/>
        <v>0.39260820346320346</v>
      </c>
      <c r="X145" s="22"/>
      <c r="Y145" s="16">
        <f t="shared" ref="Y145:AH145" si="194">Y144</f>
        <v>0.83994459200000005</v>
      </c>
      <c r="Z145" s="16">
        <f t="shared" si="194"/>
        <v>4.5532568150000001</v>
      </c>
      <c r="AA145" s="16">
        <f t="shared" si="194"/>
        <v>0.32516239000000002</v>
      </c>
      <c r="AB145" s="16">
        <f t="shared" si="194"/>
        <v>1.3701337703000001</v>
      </c>
      <c r="AC145" s="16">
        <f t="shared" si="194"/>
        <v>2.245682881</v>
      </c>
      <c r="AD145" s="16">
        <f t="shared" si="194"/>
        <v>7.2832568122999994</v>
      </c>
      <c r="AE145" s="16">
        <f t="shared" si="194"/>
        <v>0.12446486700000001</v>
      </c>
      <c r="AF145" s="16">
        <f t="shared" si="194"/>
        <v>0.68623989730000001</v>
      </c>
      <c r="AG145" s="16">
        <f t="shared" si="194"/>
        <v>0.75137346599999999</v>
      </c>
      <c r="AH145" s="16">
        <f t="shared" si="194"/>
        <v>1.4855249151000001</v>
      </c>
      <c r="AI145" s="18">
        <f t="shared" si="177"/>
        <v>2.3701477479999999</v>
      </c>
      <c r="AJ145" s="41">
        <f t="shared" si="177"/>
        <v>7.9694967095999996</v>
      </c>
    </row>
    <row r="146" spans="1:36" x14ac:dyDescent="0.2">
      <c r="A146" s="28" t="s">
        <v>7</v>
      </c>
      <c r="B146" s="37">
        <v>2016</v>
      </c>
      <c r="C146" s="15">
        <v>2.8047736363636369</v>
      </c>
      <c r="D146" s="15">
        <v>12.713234782608696</v>
      </c>
      <c r="E146" s="15">
        <v>0.68602363636363628</v>
      </c>
      <c r="F146" s="15">
        <v>3.7279269565217392</v>
      </c>
      <c r="G146" s="15">
        <v>1.3279031818181817</v>
      </c>
      <c r="H146" s="15">
        <v>4.2231295652173921</v>
      </c>
      <c r="I146" s="15">
        <v>0.20468636363636358</v>
      </c>
      <c r="J146" s="15">
        <v>1.3392434782608695</v>
      </c>
      <c r="K146" s="15">
        <v>0.73857909090909102</v>
      </c>
      <c r="L146" s="15">
        <v>1.1608113043478261</v>
      </c>
      <c r="M146" s="14">
        <f t="shared" si="129"/>
        <v>2016</v>
      </c>
      <c r="N146" s="11">
        <f t="shared" si="154"/>
        <v>2.8047736363636369</v>
      </c>
      <c r="O146" s="11">
        <f t="shared" si="155"/>
        <v>9.9084611462450596</v>
      </c>
      <c r="P146" s="25">
        <f t="shared" si="156"/>
        <v>0.68602363636363628</v>
      </c>
      <c r="Q146" s="25">
        <f t="shared" si="157"/>
        <v>3.0419033201581032</v>
      </c>
      <c r="R146" s="25">
        <f t="shared" si="158"/>
        <v>1.3279031818181817</v>
      </c>
      <c r="S146" s="25">
        <f t="shared" si="159"/>
        <v>2.8952263833992102</v>
      </c>
      <c r="T146" s="25">
        <f t="shared" si="160"/>
        <v>0.20468636363636358</v>
      </c>
      <c r="U146" s="25">
        <f t="shared" si="161"/>
        <v>1.1345571146245059</v>
      </c>
      <c r="V146" s="25">
        <f t="shared" si="162"/>
        <v>0.73857909090909102</v>
      </c>
      <c r="W146" s="25">
        <f t="shared" si="163"/>
        <v>0.42223221343873507</v>
      </c>
      <c r="Y146" s="16">
        <f t="shared" ref="Y146:AH146" si="195">Y145</f>
        <v>0.83994459200000005</v>
      </c>
      <c r="Z146" s="16">
        <f t="shared" si="195"/>
        <v>4.5532568150000001</v>
      </c>
      <c r="AA146" s="16">
        <f t="shared" si="195"/>
        <v>0.32516239000000002</v>
      </c>
      <c r="AB146" s="16">
        <f t="shared" si="195"/>
        <v>1.3701337703000001</v>
      </c>
      <c r="AC146" s="16">
        <f t="shared" si="195"/>
        <v>2.245682881</v>
      </c>
      <c r="AD146" s="16">
        <f t="shared" si="195"/>
        <v>7.2832568122999994</v>
      </c>
      <c r="AE146" s="16">
        <f t="shared" si="195"/>
        <v>0.12446486700000001</v>
      </c>
      <c r="AF146" s="16">
        <f t="shared" si="195"/>
        <v>0.68623989730000001</v>
      </c>
      <c r="AG146" s="16">
        <f t="shared" si="195"/>
        <v>0.75137346599999999</v>
      </c>
      <c r="AH146" s="16">
        <f t="shared" si="195"/>
        <v>1.4855249151000001</v>
      </c>
      <c r="AI146" s="18">
        <f t="shared" si="177"/>
        <v>2.3701477479999999</v>
      </c>
      <c r="AJ146" s="41">
        <f t="shared" si="177"/>
        <v>7.9694967095999996</v>
      </c>
    </row>
    <row r="147" spans="1:36" x14ac:dyDescent="0.2">
      <c r="A147" s="28" t="s">
        <v>7</v>
      </c>
      <c r="B147" s="37">
        <v>2017</v>
      </c>
      <c r="C147" s="15">
        <v>3.0473095652173923</v>
      </c>
      <c r="D147" s="15">
        <v>10.56506708333333</v>
      </c>
      <c r="E147" s="15">
        <v>0.61402739130434791</v>
      </c>
      <c r="F147" s="15">
        <v>3.5221920833333331</v>
      </c>
      <c r="G147" s="15">
        <v>2.4057408695652174</v>
      </c>
      <c r="H147" s="15">
        <v>4.6255316666666664</v>
      </c>
      <c r="I147" s="15">
        <v>0.55821739130434789</v>
      </c>
      <c r="J147" s="15">
        <v>1.2529833333333333</v>
      </c>
      <c r="K147" s="15">
        <v>0.72490043478260879</v>
      </c>
      <c r="L147" s="15">
        <v>1.2337312499999997</v>
      </c>
      <c r="M147" s="14">
        <f t="shared" si="129"/>
        <v>2017</v>
      </c>
      <c r="N147" s="11">
        <f t="shared" si="154"/>
        <v>3.0473095652173923</v>
      </c>
      <c r="O147" s="11">
        <f t="shared" si="155"/>
        <v>7.5177575181159382</v>
      </c>
      <c r="P147" s="25">
        <f t="shared" si="156"/>
        <v>0.61402739130434791</v>
      </c>
      <c r="Q147" s="25">
        <f t="shared" si="157"/>
        <v>2.9081646920289854</v>
      </c>
      <c r="R147" s="25">
        <f t="shared" si="158"/>
        <v>2.4057408695652174</v>
      </c>
      <c r="S147" s="25">
        <f t="shared" si="159"/>
        <v>2.219790797101449</v>
      </c>
      <c r="T147" s="25">
        <f t="shared" si="160"/>
        <v>0.55821739130434789</v>
      </c>
      <c r="U147" s="25">
        <f t="shared" si="161"/>
        <v>0.69476594202898545</v>
      </c>
      <c r="V147" s="25">
        <f t="shared" si="162"/>
        <v>0.72490043478260879</v>
      </c>
      <c r="W147" s="25">
        <f t="shared" si="163"/>
        <v>0.50883081521739093</v>
      </c>
      <c r="Y147" s="16">
        <f t="shared" ref="Y147:AH147" si="196">Y146</f>
        <v>0.83994459200000005</v>
      </c>
      <c r="Z147" s="16">
        <f t="shared" si="196"/>
        <v>4.5532568150000001</v>
      </c>
      <c r="AA147" s="16">
        <f t="shared" si="196"/>
        <v>0.32516239000000002</v>
      </c>
      <c r="AB147" s="16">
        <f t="shared" si="196"/>
        <v>1.3701337703000001</v>
      </c>
      <c r="AC147" s="16">
        <f t="shared" si="196"/>
        <v>2.245682881</v>
      </c>
      <c r="AD147" s="16">
        <f t="shared" si="196"/>
        <v>7.2832568122999994</v>
      </c>
      <c r="AE147" s="16">
        <f t="shared" si="196"/>
        <v>0.12446486700000001</v>
      </c>
      <c r="AF147" s="16">
        <f t="shared" si="196"/>
        <v>0.68623989730000001</v>
      </c>
      <c r="AG147" s="16">
        <f t="shared" si="196"/>
        <v>0.75137346599999999</v>
      </c>
      <c r="AH147" s="16">
        <f t="shared" si="196"/>
        <v>1.4855249151000001</v>
      </c>
      <c r="AI147" s="18">
        <f t="shared" si="177"/>
        <v>2.3701477479999999</v>
      </c>
      <c r="AJ147" s="41">
        <f t="shared" si="177"/>
        <v>7.9694967095999996</v>
      </c>
    </row>
    <row r="148" spans="1:36" x14ac:dyDescent="0.2">
      <c r="A148" s="28" t="s">
        <v>7</v>
      </c>
      <c r="B148" s="37">
        <v>2018</v>
      </c>
      <c r="C148" s="15">
        <v>2.8919965217391308</v>
      </c>
      <c r="D148" s="15">
        <v>11.566438750000001</v>
      </c>
      <c r="E148" s="15">
        <v>0.63871782608695649</v>
      </c>
      <c r="F148" s="15">
        <v>5.0153712500000003</v>
      </c>
      <c r="G148" s="15">
        <v>1.5494852173913041</v>
      </c>
      <c r="H148" s="15">
        <v>5.4447633333333334</v>
      </c>
      <c r="I148" s="15">
        <v>0.42860869565217385</v>
      </c>
      <c r="J148" s="15">
        <v>1.9072416666666665</v>
      </c>
      <c r="K148" s="15">
        <v>0.73522739130434778</v>
      </c>
      <c r="L148" s="15">
        <v>1.1105379166666667</v>
      </c>
      <c r="M148" s="14">
        <f t="shared" si="129"/>
        <v>2018</v>
      </c>
      <c r="N148" s="11">
        <f t="shared" si="154"/>
        <v>2.8919965217391308</v>
      </c>
      <c r="O148" s="11">
        <f t="shared" si="155"/>
        <v>8.6744422282608706</v>
      </c>
      <c r="P148" s="25">
        <f t="shared" si="156"/>
        <v>0.63871782608695649</v>
      </c>
      <c r="Q148" s="25">
        <f t="shared" si="157"/>
        <v>4.3766534239130435</v>
      </c>
      <c r="R148" s="25">
        <f t="shared" si="158"/>
        <v>1.5494852173913041</v>
      </c>
      <c r="S148" s="25">
        <f t="shared" si="159"/>
        <v>3.8952781159420296</v>
      </c>
      <c r="T148" s="25">
        <f t="shared" si="160"/>
        <v>0.42860869565217385</v>
      </c>
      <c r="U148" s="25">
        <f t="shared" si="161"/>
        <v>1.4786329710144925</v>
      </c>
      <c r="V148" s="25">
        <f t="shared" si="162"/>
        <v>0.73522739130434778</v>
      </c>
      <c r="W148" s="25">
        <f t="shared" si="163"/>
        <v>0.3753105253623189</v>
      </c>
      <c r="Y148" s="16">
        <f t="shared" ref="Y148:AH148" si="197">Y147</f>
        <v>0.83994459200000005</v>
      </c>
      <c r="Z148" s="16">
        <f t="shared" si="197"/>
        <v>4.5532568150000001</v>
      </c>
      <c r="AA148" s="16">
        <f t="shared" si="197"/>
        <v>0.32516239000000002</v>
      </c>
      <c r="AB148" s="16">
        <f t="shared" si="197"/>
        <v>1.3701337703000001</v>
      </c>
      <c r="AC148" s="16">
        <f t="shared" si="197"/>
        <v>2.245682881</v>
      </c>
      <c r="AD148" s="16">
        <f t="shared" si="197"/>
        <v>7.2832568122999994</v>
      </c>
      <c r="AE148" s="16">
        <f t="shared" si="197"/>
        <v>0.12446486700000001</v>
      </c>
      <c r="AF148" s="16">
        <f t="shared" si="197"/>
        <v>0.68623989730000001</v>
      </c>
      <c r="AG148" s="16">
        <f t="shared" si="197"/>
        <v>0.75137346599999999</v>
      </c>
      <c r="AH148" s="16">
        <f t="shared" si="197"/>
        <v>1.4855249151000001</v>
      </c>
      <c r="AI148" s="18">
        <f t="shared" si="177"/>
        <v>2.3701477479999999</v>
      </c>
      <c r="AJ148" s="41">
        <f t="shared" si="177"/>
        <v>7.9694967095999996</v>
      </c>
    </row>
    <row r="149" spans="1:36" x14ac:dyDescent="0.2">
      <c r="A149" s="28" t="s">
        <v>7</v>
      </c>
      <c r="B149" s="37">
        <v>2019</v>
      </c>
      <c r="C149" s="15">
        <v>2.7833747619047617</v>
      </c>
      <c r="D149" s="15">
        <v>11.513008571428569</v>
      </c>
      <c r="E149" s="15">
        <v>0.49369571428571435</v>
      </c>
      <c r="F149" s="15">
        <v>3.8085547619047615</v>
      </c>
      <c r="G149" s="15">
        <v>1.8790338095238095</v>
      </c>
      <c r="H149" s="15">
        <v>5.2917423809523809</v>
      </c>
      <c r="I149" s="15">
        <v>0.47889047619047626</v>
      </c>
      <c r="J149" s="15">
        <v>1.7686761904761905</v>
      </c>
      <c r="K149" s="15">
        <v>0.64083428571428569</v>
      </c>
      <c r="L149" s="15">
        <v>1.0800390476190476</v>
      </c>
      <c r="M149" s="14">
        <f t="shared" si="129"/>
        <v>2019</v>
      </c>
      <c r="N149" s="11">
        <f t="shared" si="154"/>
        <v>2.7833747619047617</v>
      </c>
      <c r="O149" s="11">
        <f t="shared" si="155"/>
        <v>8.7296338095238077</v>
      </c>
      <c r="P149" s="25">
        <f t="shared" si="156"/>
        <v>0.49369571428571435</v>
      </c>
      <c r="Q149" s="25">
        <f t="shared" si="157"/>
        <v>3.3148590476190471</v>
      </c>
      <c r="R149" s="25">
        <f t="shared" si="158"/>
        <v>1.8790338095238095</v>
      </c>
      <c r="S149" s="25">
        <f t="shared" si="159"/>
        <v>3.4127085714285714</v>
      </c>
      <c r="T149" s="25">
        <f t="shared" si="160"/>
        <v>0.47889047619047626</v>
      </c>
      <c r="U149" s="25">
        <f t="shared" si="161"/>
        <v>1.2897857142857143</v>
      </c>
      <c r="V149" s="25">
        <f t="shared" si="162"/>
        <v>0.64083428571428569</v>
      </c>
      <c r="W149" s="25">
        <f t="shared" si="163"/>
        <v>0.43920476190476188</v>
      </c>
      <c r="Y149" s="16">
        <f t="shared" ref="Y149:AH149" si="198">Y148</f>
        <v>0.83994459200000005</v>
      </c>
      <c r="Z149" s="16">
        <f t="shared" si="198"/>
        <v>4.5532568150000001</v>
      </c>
      <c r="AA149" s="16">
        <f t="shared" si="198"/>
        <v>0.32516239000000002</v>
      </c>
      <c r="AB149" s="16">
        <f t="shared" si="198"/>
        <v>1.3701337703000001</v>
      </c>
      <c r="AC149" s="16">
        <f t="shared" si="198"/>
        <v>2.245682881</v>
      </c>
      <c r="AD149" s="16">
        <f t="shared" si="198"/>
        <v>7.2832568122999994</v>
      </c>
      <c r="AE149" s="16">
        <f t="shared" si="198"/>
        <v>0.12446486700000001</v>
      </c>
      <c r="AF149" s="16">
        <f t="shared" si="198"/>
        <v>0.68623989730000001</v>
      </c>
      <c r="AG149" s="16">
        <f t="shared" si="198"/>
        <v>0.75137346599999999</v>
      </c>
      <c r="AH149" s="16">
        <f t="shared" si="198"/>
        <v>1.4855249151000001</v>
      </c>
      <c r="AI149" s="18">
        <f t="shared" si="177"/>
        <v>2.3701477479999999</v>
      </c>
      <c r="AJ149" s="41">
        <f t="shared" si="177"/>
        <v>7.9694967095999996</v>
      </c>
    </row>
    <row r="150" spans="1:36" x14ac:dyDescent="0.2">
      <c r="A150" s="28" t="s">
        <v>7</v>
      </c>
      <c r="B150" s="37">
        <v>2020</v>
      </c>
      <c r="C150" s="15" t="s">
        <v>249</v>
      </c>
      <c r="D150" s="15" t="s">
        <v>249</v>
      </c>
      <c r="E150" s="15" t="s">
        <v>249</v>
      </c>
      <c r="F150" s="15" t="s">
        <v>249</v>
      </c>
      <c r="G150" s="15" t="s">
        <v>249</v>
      </c>
      <c r="H150" s="15" t="s">
        <v>249</v>
      </c>
      <c r="I150" s="15" t="s">
        <v>249</v>
      </c>
      <c r="J150" s="15" t="s">
        <v>249</v>
      </c>
      <c r="K150" s="15" t="s">
        <v>249</v>
      </c>
      <c r="L150" s="15" t="s">
        <v>249</v>
      </c>
      <c r="M150" s="14">
        <f t="shared" ref="M150:M155" si="199">B150</f>
        <v>2020</v>
      </c>
      <c r="N150" s="11"/>
      <c r="O150" s="11"/>
      <c r="P150" s="25"/>
      <c r="Q150" s="25"/>
      <c r="R150" s="25"/>
      <c r="S150" s="25"/>
      <c r="T150" s="25"/>
      <c r="U150" s="25"/>
      <c r="V150" s="25"/>
      <c r="W150" s="25"/>
      <c r="Y150" s="16">
        <f t="shared" ref="Y150:AH150" si="200">Y149</f>
        <v>0.83994459200000005</v>
      </c>
      <c r="Z150" s="16">
        <f t="shared" si="200"/>
        <v>4.5532568150000001</v>
      </c>
      <c r="AA150" s="16">
        <f t="shared" si="200"/>
        <v>0.32516239000000002</v>
      </c>
      <c r="AB150" s="16">
        <f t="shared" si="200"/>
        <v>1.3701337703000001</v>
      </c>
      <c r="AC150" s="16">
        <f t="shared" si="200"/>
        <v>2.245682881</v>
      </c>
      <c r="AD150" s="16">
        <f t="shared" si="200"/>
        <v>7.2832568122999994</v>
      </c>
      <c r="AE150" s="16">
        <f t="shared" si="200"/>
        <v>0.12446486700000001</v>
      </c>
      <c r="AF150" s="16">
        <f t="shared" si="200"/>
        <v>0.68623989730000001</v>
      </c>
      <c r="AG150" s="16">
        <f t="shared" si="200"/>
        <v>0.75137346599999999</v>
      </c>
      <c r="AH150" s="16">
        <f t="shared" si="200"/>
        <v>1.4855249151000001</v>
      </c>
      <c r="AI150" s="18">
        <f t="shared" ref="AI150:AI155" si="201">AC150+AE150</f>
        <v>2.3701477479999999</v>
      </c>
      <c r="AJ150" s="41">
        <f t="shared" ref="AJ150:AJ155" si="202">AD150+AF150</f>
        <v>7.9694967095999996</v>
      </c>
    </row>
    <row r="151" spans="1:36" x14ac:dyDescent="0.2">
      <c r="A151" s="28" t="s">
        <v>7</v>
      </c>
      <c r="B151" s="37">
        <v>2021</v>
      </c>
      <c r="C151" s="15">
        <v>2.8961856521739127</v>
      </c>
      <c r="D151" s="15">
        <v>12.231304583333333</v>
      </c>
      <c r="E151" s="15">
        <v>0.51236434782608697</v>
      </c>
      <c r="F151" s="15">
        <v>3.4114137499999999</v>
      </c>
      <c r="G151" s="15">
        <v>1.2769047826086954</v>
      </c>
      <c r="H151" s="15">
        <v>5.4466824999999988</v>
      </c>
      <c r="I151" s="15">
        <v>0.45719565217391317</v>
      </c>
      <c r="J151" s="15">
        <v>1.6413249999999995</v>
      </c>
      <c r="K151" s="15">
        <v>0.46548086956521728</v>
      </c>
      <c r="L151" s="15">
        <v>1.6362887500000003</v>
      </c>
      <c r="M151" s="14">
        <f t="shared" si="199"/>
        <v>2021</v>
      </c>
      <c r="N151" s="11">
        <f t="shared" si="154"/>
        <v>2.8961856521739127</v>
      </c>
      <c r="O151" s="11">
        <f t="shared" si="155"/>
        <v>9.3351189311594212</v>
      </c>
      <c r="P151" s="25">
        <f t="shared" si="156"/>
        <v>0.51236434782608697</v>
      </c>
      <c r="Q151" s="25">
        <f t="shared" si="157"/>
        <v>2.899049402173913</v>
      </c>
      <c r="R151" s="25">
        <f t="shared" si="158"/>
        <v>1.2769047826086954</v>
      </c>
      <c r="S151" s="25">
        <f t="shared" si="159"/>
        <v>4.1697777173913035</v>
      </c>
      <c r="T151" s="25">
        <f t="shared" si="160"/>
        <v>0.45719565217391317</v>
      </c>
      <c r="U151" s="25">
        <f t="shared" si="161"/>
        <v>1.1841293478260864</v>
      </c>
      <c r="V151" s="25">
        <f t="shared" si="162"/>
        <v>0.46548086956521728</v>
      </c>
      <c r="W151" s="25">
        <f t="shared" si="163"/>
        <v>1.170807880434783</v>
      </c>
      <c r="Y151" s="16">
        <f t="shared" ref="Y151:AH151" si="203">Y150</f>
        <v>0.83994459200000005</v>
      </c>
      <c r="Z151" s="16">
        <f t="shared" si="203"/>
        <v>4.5532568150000001</v>
      </c>
      <c r="AA151" s="16">
        <f t="shared" si="203"/>
        <v>0.32516239000000002</v>
      </c>
      <c r="AB151" s="16">
        <f t="shared" si="203"/>
        <v>1.3701337703000001</v>
      </c>
      <c r="AC151" s="16">
        <f t="shared" si="203"/>
        <v>2.245682881</v>
      </c>
      <c r="AD151" s="16">
        <f t="shared" si="203"/>
        <v>7.2832568122999994</v>
      </c>
      <c r="AE151" s="16">
        <f t="shared" si="203"/>
        <v>0.12446486700000001</v>
      </c>
      <c r="AF151" s="16">
        <f t="shared" si="203"/>
        <v>0.68623989730000001</v>
      </c>
      <c r="AG151" s="16">
        <f t="shared" si="203"/>
        <v>0.75137346599999999</v>
      </c>
      <c r="AH151" s="16">
        <f t="shared" si="203"/>
        <v>1.4855249151000001</v>
      </c>
      <c r="AI151" s="18">
        <f t="shared" si="201"/>
        <v>2.3701477479999999</v>
      </c>
      <c r="AJ151" s="41">
        <f t="shared" si="202"/>
        <v>7.9694967095999996</v>
      </c>
    </row>
    <row r="152" spans="1:36" x14ac:dyDescent="0.2">
      <c r="A152" s="28" t="s">
        <v>7</v>
      </c>
      <c r="B152" s="37">
        <v>2022</v>
      </c>
      <c r="C152" s="15"/>
      <c r="D152" s="15"/>
      <c r="E152" s="15"/>
      <c r="F152" s="15"/>
      <c r="G152" s="15"/>
      <c r="H152" s="15"/>
      <c r="I152" s="15"/>
      <c r="J152" s="15"/>
      <c r="K152" s="15"/>
      <c r="L152" s="15"/>
      <c r="M152" s="14">
        <f t="shared" si="199"/>
        <v>2022</v>
      </c>
      <c r="N152" s="11">
        <f t="shared" si="154"/>
        <v>0</v>
      </c>
      <c r="O152" s="11">
        <f t="shared" si="155"/>
        <v>0</v>
      </c>
      <c r="P152" s="25">
        <f t="shared" si="156"/>
        <v>0</v>
      </c>
      <c r="Q152" s="25">
        <f t="shared" si="157"/>
        <v>0</v>
      </c>
      <c r="R152" s="25">
        <f t="shared" si="158"/>
        <v>0</v>
      </c>
      <c r="S152" s="25">
        <f t="shared" si="159"/>
        <v>0</v>
      </c>
      <c r="T152" s="25">
        <f t="shared" si="160"/>
        <v>0</v>
      </c>
      <c r="U152" s="25">
        <f t="shared" si="161"/>
        <v>0</v>
      </c>
      <c r="V152" s="25">
        <f t="shared" si="162"/>
        <v>0</v>
      </c>
      <c r="W152" s="25">
        <f t="shared" si="163"/>
        <v>0</v>
      </c>
      <c r="Y152" s="16">
        <f t="shared" ref="Y152:AH152" si="204">Y151</f>
        <v>0.83994459200000005</v>
      </c>
      <c r="Z152" s="16">
        <f t="shared" si="204"/>
        <v>4.5532568150000001</v>
      </c>
      <c r="AA152" s="16">
        <f t="shared" si="204"/>
        <v>0.32516239000000002</v>
      </c>
      <c r="AB152" s="16">
        <f t="shared" si="204"/>
        <v>1.3701337703000001</v>
      </c>
      <c r="AC152" s="16">
        <f t="shared" si="204"/>
        <v>2.245682881</v>
      </c>
      <c r="AD152" s="16">
        <f t="shared" si="204"/>
        <v>7.2832568122999994</v>
      </c>
      <c r="AE152" s="16">
        <f t="shared" si="204"/>
        <v>0.12446486700000001</v>
      </c>
      <c r="AF152" s="16">
        <f t="shared" si="204"/>
        <v>0.68623989730000001</v>
      </c>
      <c r="AG152" s="16">
        <f t="shared" si="204"/>
        <v>0.75137346599999999</v>
      </c>
      <c r="AH152" s="16">
        <f t="shared" si="204"/>
        <v>1.4855249151000001</v>
      </c>
      <c r="AI152" s="18">
        <f t="shared" si="201"/>
        <v>2.3701477479999999</v>
      </c>
      <c r="AJ152" s="41">
        <f t="shared" si="202"/>
        <v>7.9694967095999996</v>
      </c>
    </row>
    <row r="153" spans="1:36" x14ac:dyDescent="0.2">
      <c r="A153" s="28" t="s">
        <v>7</v>
      </c>
      <c r="B153" s="37">
        <v>2023</v>
      </c>
      <c r="C153" s="15"/>
      <c r="D153" s="15"/>
      <c r="E153" s="15"/>
      <c r="F153" s="15"/>
      <c r="G153" s="15"/>
      <c r="H153" s="15"/>
      <c r="I153" s="15"/>
      <c r="J153" s="15"/>
      <c r="K153" s="15"/>
      <c r="L153" s="15"/>
      <c r="M153" s="14">
        <f t="shared" si="199"/>
        <v>2023</v>
      </c>
      <c r="N153" s="11">
        <f t="shared" si="154"/>
        <v>0</v>
      </c>
      <c r="O153" s="11">
        <f t="shared" si="155"/>
        <v>0</v>
      </c>
      <c r="P153" s="25">
        <f t="shared" si="156"/>
        <v>0</v>
      </c>
      <c r="Q153" s="25">
        <f t="shared" si="157"/>
        <v>0</v>
      </c>
      <c r="R153" s="25">
        <f t="shared" si="158"/>
        <v>0</v>
      </c>
      <c r="S153" s="25">
        <f t="shared" si="159"/>
        <v>0</v>
      </c>
      <c r="T153" s="25">
        <f t="shared" si="160"/>
        <v>0</v>
      </c>
      <c r="U153" s="25">
        <f t="shared" si="161"/>
        <v>0</v>
      </c>
      <c r="V153" s="25">
        <f t="shared" si="162"/>
        <v>0</v>
      </c>
      <c r="W153" s="25">
        <f t="shared" si="163"/>
        <v>0</v>
      </c>
      <c r="Y153" s="16">
        <f t="shared" ref="Y153:AH153" si="205">Y152</f>
        <v>0.83994459200000005</v>
      </c>
      <c r="Z153" s="16">
        <f t="shared" si="205"/>
        <v>4.5532568150000001</v>
      </c>
      <c r="AA153" s="16">
        <f t="shared" si="205"/>
        <v>0.32516239000000002</v>
      </c>
      <c r="AB153" s="16">
        <f t="shared" si="205"/>
        <v>1.3701337703000001</v>
      </c>
      <c r="AC153" s="16">
        <f t="shared" si="205"/>
        <v>2.245682881</v>
      </c>
      <c r="AD153" s="16">
        <f t="shared" si="205"/>
        <v>7.2832568122999994</v>
      </c>
      <c r="AE153" s="16">
        <f t="shared" si="205"/>
        <v>0.12446486700000001</v>
      </c>
      <c r="AF153" s="16">
        <f t="shared" si="205"/>
        <v>0.68623989730000001</v>
      </c>
      <c r="AG153" s="16">
        <f t="shared" si="205"/>
        <v>0.75137346599999999</v>
      </c>
      <c r="AH153" s="16">
        <f t="shared" si="205"/>
        <v>1.4855249151000001</v>
      </c>
      <c r="AI153" s="18">
        <f t="shared" si="201"/>
        <v>2.3701477479999999</v>
      </c>
      <c r="AJ153" s="41">
        <f t="shared" si="202"/>
        <v>7.9694967095999996</v>
      </c>
    </row>
    <row r="154" spans="1:36" x14ac:dyDescent="0.2">
      <c r="A154" s="28" t="s">
        <v>7</v>
      </c>
      <c r="B154" s="37">
        <v>2024</v>
      </c>
      <c r="C154" s="15"/>
      <c r="D154" s="15"/>
      <c r="E154" s="15"/>
      <c r="F154" s="15"/>
      <c r="G154" s="15"/>
      <c r="H154" s="15"/>
      <c r="I154" s="15"/>
      <c r="J154" s="15"/>
      <c r="K154" s="15"/>
      <c r="L154" s="15"/>
      <c r="M154" s="14">
        <f t="shared" si="199"/>
        <v>2024</v>
      </c>
      <c r="N154" s="11">
        <f t="shared" si="154"/>
        <v>0</v>
      </c>
      <c r="O154" s="11">
        <f t="shared" si="155"/>
        <v>0</v>
      </c>
      <c r="P154" s="25">
        <f t="shared" si="156"/>
        <v>0</v>
      </c>
      <c r="Q154" s="25">
        <f t="shared" si="157"/>
        <v>0</v>
      </c>
      <c r="R154" s="25">
        <f t="shared" si="158"/>
        <v>0</v>
      </c>
      <c r="S154" s="25">
        <f t="shared" si="159"/>
        <v>0</v>
      </c>
      <c r="T154" s="25">
        <f t="shared" si="160"/>
        <v>0</v>
      </c>
      <c r="U154" s="25">
        <f t="shared" si="161"/>
        <v>0</v>
      </c>
      <c r="V154" s="25">
        <f t="shared" si="162"/>
        <v>0</v>
      </c>
      <c r="W154" s="25">
        <f t="shared" si="163"/>
        <v>0</v>
      </c>
      <c r="Y154" s="16">
        <f t="shared" ref="Y154:AH154" si="206">Y153</f>
        <v>0.83994459200000005</v>
      </c>
      <c r="Z154" s="16">
        <f t="shared" si="206"/>
        <v>4.5532568150000001</v>
      </c>
      <c r="AA154" s="16">
        <f t="shared" si="206"/>
        <v>0.32516239000000002</v>
      </c>
      <c r="AB154" s="16">
        <f t="shared" si="206"/>
        <v>1.3701337703000001</v>
      </c>
      <c r="AC154" s="16">
        <f t="shared" si="206"/>
        <v>2.245682881</v>
      </c>
      <c r="AD154" s="16">
        <f t="shared" si="206"/>
        <v>7.2832568122999994</v>
      </c>
      <c r="AE154" s="16">
        <f t="shared" si="206"/>
        <v>0.12446486700000001</v>
      </c>
      <c r="AF154" s="16">
        <f t="shared" si="206"/>
        <v>0.68623989730000001</v>
      </c>
      <c r="AG154" s="16">
        <f t="shared" si="206"/>
        <v>0.75137346599999999</v>
      </c>
      <c r="AH154" s="16">
        <f t="shared" si="206"/>
        <v>1.4855249151000001</v>
      </c>
      <c r="AI154" s="18">
        <f t="shared" si="201"/>
        <v>2.3701477479999999</v>
      </c>
      <c r="AJ154" s="41">
        <f t="shared" si="202"/>
        <v>7.9694967095999996</v>
      </c>
    </row>
    <row r="155" spans="1:36" ht="10.8" thickBot="1" x14ac:dyDescent="0.25">
      <c r="A155" s="28" t="s">
        <v>7</v>
      </c>
      <c r="B155" s="37">
        <v>2025</v>
      </c>
      <c r="C155" s="15"/>
      <c r="D155" s="15"/>
      <c r="E155" s="15"/>
      <c r="F155" s="15"/>
      <c r="G155" s="15"/>
      <c r="H155" s="15"/>
      <c r="I155" s="15"/>
      <c r="J155" s="15"/>
      <c r="K155" s="15"/>
      <c r="L155" s="15"/>
      <c r="M155" s="14">
        <f t="shared" si="199"/>
        <v>2025</v>
      </c>
      <c r="N155" s="11">
        <f t="shared" si="154"/>
        <v>0</v>
      </c>
      <c r="O155" s="11">
        <f t="shared" si="155"/>
        <v>0</v>
      </c>
      <c r="P155" s="25">
        <f t="shared" si="156"/>
        <v>0</v>
      </c>
      <c r="Q155" s="25">
        <f t="shared" si="157"/>
        <v>0</v>
      </c>
      <c r="R155" s="25">
        <f t="shared" si="158"/>
        <v>0</v>
      </c>
      <c r="S155" s="25">
        <f t="shared" si="159"/>
        <v>0</v>
      </c>
      <c r="T155" s="25">
        <f t="shared" si="160"/>
        <v>0</v>
      </c>
      <c r="U155" s="25">
        <f t="shared" si="161"/>
        <v>0</v>
      </c>
      <c r="V155" s="25">
        <f t="shared" si="162"/>
        <v>0</v>
      </c>
      <c r="W155" s="25">
        <f t="shared" si="163"/>
        <v>0</v>
      </c>
      <c r="Y155" s="19">
        <f t="shared" ref="Y155:AH155" si="207">Y154</f>
        <v>0.83994459200000005</v>
      </c>
      <c r="Z155" s="19">
        <f t="shared" si="207"/>
        <v>4.5532568150000001</v>
      </c>
      <c r="AA155" s="19">
        <f t="shared" si="207"/>
        <v>0.32516239000000002</v>
      </c>
      <c r="AB155" s="19">
        <f t="shared" si="207"/>
        <v>1.3701337703000001</v>
      </c>
      <c r="AC155" s="19">
        <f t="shared" si="207"/>
        <v>2.245682881</v>
      </c>
      <c r="AD155" s="19">
        <f t="shared" si="207"/>
        <v>7.2832568122999994</v>
      </c>
      <c r="AE155" s="19">
        <f t="shared" si="207"/>
        <v>0.12446486700000001</v>
      </c>
      <c r="AF155" s="19">
        <f t="shared" si="207"/>
        <v>0.68623989730000001</v>
      </c>
      <c r="AG155" s="19">
        <f t="shared" si="207"/>
        <v>0.75137346599999999</v>
      </c>
      <c r="AH155" s="19">
        <f t="shared" si="207"/>
        <v>1.4855249151000001</v>
      </c>
      <c r="AI155" s="20">
        <f t="shared" si="201"/>
        <v>2.3701477479999999</v>
      </c>
      <c r="AJ155" s="42">
        <f t="shared" si="202"/>
        <v>7.9694967095999996</v>
      </c>
    </row>
    <row r="156" spans="1:36" x14ac:dyDescent="0.2">
      <c r="A156" s="27" t="s">
        <v>8</v>
      </c>
      <c r="B156" s="38">
        <v>2000</v>
      </c>
      <c r="C156" s="10">
        <v>8.7477694736842118</v>
      </c>
      <c r="D156" s="10">
        <v>128.89901450000002</v>
      </c>
      <c r="E156" s="10">
        <v>4.660376315789474</v>
      </c>
      <c r="F156" s="10">
        <v>4.1849695000000002</v>
      </c>
      <c r="G156" s="10">
        <v>4.037796842105263</v>
      </c>
      <c r="H156" s="10">
        <v>9.9459335000000006</v>
      </c>
      <c r="I156" s="10">
        <v>2.0622105263157895</v>
      </c>
      <c r="J156" s="10">
        <v>5.3869000000000016</v>
      </c>
      <c r="K156" s="10">
        <v>1.4200557894736843</v>
      </c>
      <c r="L156" s="10">
        <v>2.029026</v>
      </c>
      <c r="M156" s="9">
        <f t="shared" si="129"/>
        <v>2000</v>
      </c>
      <c r="N156" s="21">
        <f t="shared" si="154"/>
        <v>8.7477694736842118</v>
      </c>
      <c r="O156" s="21">
        <f t="shared" si="155"/>
        <v>120.15124502631581</v>
      </c>
      <c r="P156" s="44">
        <f t="shared" si="156"/>
        <v>4.660376315789474</v>
      </c>
      <c r="Q156" s="44">
        <f t="shared" si="157"/>
        <v>-0.47540681578947375</v>
      </c>
      <c r="R156" s="44">
        <f t="shared" si="158"/>
        <v>4.037796842105263</v>
      </c>
      <c r="S156" s="44">
        <f t="shared" si="159"/>
        <v>5.9081366578947376</v>
      </c>
      <c r="T156" s="44">
        <f t="shared" si="160"/>
        <v>2.0622105263157895</v>
      </c>
      <c r="U156" s="44">
        <f t="shared" si="161"/>
        <v>3.3246894736842121</v>
      </c>
      <c r="V156" s="44">
        <f t="shared" si="162"/>
        <v>1.4200557894736843</v>
      </c>
      <c r="W156" s="44">
        <f t="shared" si="163"/>
        <v>0.60897021052631573</v>
      </c>
      <c r="X156" s="8"/>
      <c r="Y156" s="16">
        <f>'RHIII metrics NATURAL DATA (2)'!B10</f>
        <v>0.55701224699999996</v>
      </c>
      <c r="Z156" s="16">
        <f>'RHIII metrics NATURAL DATA (2)'!C10</f>
        <v>4.3315934876000002</v>
      </c>
      <c r="AA156" s="16">
        <f>'RHIII metrics NATURAL DATA (2)'!D10</f>
        <v>0.553695147</v>
      </c>
      <c r="AB156" s="16">
        <f>'RHIII metrics NATURAL DATA (2)'!E10</f>
        <v>0.76591637570000004</v>
      </c>
      <c r="AC156" s="16">
        <f>'RHIII metrics NATURAL DATA (2)'!F10</f>
        <v>1.6363218589999999</v>
      </c>
      <c r="AD156" s="16">
        <f>'RHIII metrics NATURAL DATA (2)'!G10</f>
        <v>8.4105368421000009</v>
      </c>
      <c r="AE156" s="16">
        <f>'RHIII metrics NATURAL DATA (2)'!H10</f>
        <v>8.3782336999999998E-2</v>
      </c>
      <c r="AF156" s="16">
        <f>'RHIII metrics NATURAL DATA (2)'!I10</f>
        <v>0.6664768565000001</v>
      </c>
      <c r="AG156" s="16">
        <f>'RHIII metrics NATURAL DATA (2)'!J10</f>
        <v>0.71778663899999995</v>
      </c>
      <c r="AH156" s="16">
        <f>'RHIII metrics NATURAL DATA (2)'!K10</f>
        <v>1.9746039011000001</v>
      </c>
      <c r="AI156" s="18">
        <f t="shared" si="177"/>
        <v>1.7201041959999999</v>
      </c>
      <c r="AJ156" s="41">
        <f t="shared" si="177"/>
        <v>9.0770136986000018</v>
      </c>
    </row>
    <row r="157" spans="1:36" x14ac:dyDescent="0.2">
      <c r="A157" s="28" t="s">
        <v>8</v>
      </c>
      <c r="B157" s="37">
        <v>2001</v>
      </c>
      <c r="C157" s="15">
        <v>15.797827619047618</v>
      </c>
      <c r="D157" s="15">
        <v>143.4537018181818</v>
      </c>
      <c r="E157" s="15">
        <v>5.3540357142857138</v>
      </c>
      <c r="F157" s="15">
        <v>9.0001295454545431</v>
      </c>
      <c r="G157" s="15">
        <v>3.1117000000000012</v>
      </c>
      <c r="H157" s="15">
        <v>7.7465945454545455</v>
      </c>
      <c r="I157" s="15">
        <v>1.7873333333333332</v>
      </c>
      <c r="J157" s="15">
        <v>4.2739545454545453</v>
      </c>
      <c r="K157" s="15">
        <v>1.3521314285714285</v>
      </c>
      <c r="L157" s="15">
        <v>1.8317890909090913</v>
      </c>
      <c r="M157" s="14">
        <f t="shared" si="129"/>
        <v>2001</v>
      </c>
      <c r="N157" s="11">
        <f t="shared" si="154"/>
        <v>15.797827619047618</v>
      </c>
      <c r="O157" s="11">
        <f t="shared" si="155"/>
        <v>127.65587419913417</v>
      </c>
      <c r="P157" s="25">
        <f t="shared" si="156"/>
        <v>5.3540357142857138</v>
      </c>
      <c r="Q157" s="25">
        <f t="shared" si="157"/>
        <v>3.6460938311688293</v>
      </c>
      <c r="R157" s="25">
        <f t="shared" si="158"/>
        <v>3.1117000000000012</v>
      </c>
      <c r="S157" s="25">
        <f t="shared" si="159"/>
        <v>4.6348945454545447</v>
      </c>
      <c r="T157" s="25">
        <f t="shared" si="160"/>
        <v>1.7873333333333332</v>
      </c>
      <c r="U157" s="25">
        <f t="shared" si="161"/>
        <v>2.4866212121212121</v>
      </c>
      <c r="V157" s="25">
        <f t="shared" si="162"/>
        <v>1.3521314285714285</v>
      </c>
      <c r="W157" s="25">
        <f t="shared" si="163"/>
        <v>0.47965766233766272</v>
      </c>
      <c r="Y157" s="16">
        <f t="shared" ref="Y157" si="208">Y156</f>
        <v>0.55701224699999996</v>
      </c>
      <c r="Z157" s="16">
        <f t="shared" ref="Z157:AH157" si="209">Z156</f>
        <v>4.3315934876000002</v>
      </c>
      <c r="AA157" s="16">
        <f t="shared" si="209"/>
        <v>0.553695147</v>
      </c>
      <c r="AB157" s="16">
        <f t="shared" si="209"/>
        <v>0.76591637570000004</v>
      </c>
      <c r="AC157" s="16">
        <f t="shared" si="209"/>
        <v>1.6363218589999999</v>
      </c>
      <c r="AD157" s="16">
        <f t="shared" si="209"/>
        <v>8.4105368421000009</v>
      </c>
      <c r="AE157" s="16">
        <f t="shared" si="209"/>
        <v>8.3782336999999998E-2</v>
      </c>
      <c r="AF157" s="16">
        <f t="shared" si="209"/>
        <v>0.6664768565000001</v>
      </c>
      <c r="AG157" s="16">
        <f t="shared" si="209"/>
        <v>0.71778663899999995</v>
      </c>
      <c r="AH157" s="16">
        <f t="shared" si="209"/>
        <v>1.9746039011000001</v>
      </c>
      <c r="AI157" s="18">
        <f t="shared" si="177"/>
        <v>1.7201041959999999</v>
      </c>
      <c r="AJ157" s="41">
        <f t="shared" si="177"/>
        <v>9.0770136986000018</v>
      </c>
    </row>
    <row r="158" spans="1:36" x14ac:dyDescent="0.2">
      <c r="A158" s="28" t="s">
        <v>8</v>
      </c>
      <c r="B158" s="37">
        <v>2002</v>
      </c>
      <c r="C158" s="15">
        <v>11.904248695652173</v>
      </c>
      <c r="D158" s="15">
        <v>176.141705</v>
      </c>
      <c r="E158" s="15">
        <v>4.8728834782608708</v>
      </c>
      <c r="F158" s="15">
        <v>5.4535533333333346</v>
      </c>
      <c r="G158" s="15">
        <v>2.7815534782608697</v>
      </c>
      <c r="H158" s="15">
        <v>11.203509166666668</v>
      </c>
      <c r="I158" s="15">
        <v>1.6172173913043479</v>
      </c>
      <c r="J158" s="15">
        <v>4.6182499999999989</v>
      </c>
      <c r="K158" s="15">
        <v>0.90044043478260849</v>
      </c>
      <c r="L158" s="15">
        <v>2.9404724999999989</v>
      </c>
      <c r="M158" s="14">
        <f t="shared" si="129"/>
        <v>2002</v>
      </c>
      <c r="N158" s="11">
        <f t="shared" si="154"/>
        <v>11.904248695652173</v>
      </c>
      <c r="O158" s="11">
        <f t="shared" si="155"/>
        <v>164.23745630434783</v>
      </c>
      <c r="P158" s="25">
        <f t="shared" si="156"/>
        <v>4.8728834782608708</v>
      </c>
      <c r="Q158" s="25">
        <f t="shared" si="157"/>
        <v>0.58066985507246383</v>
      </c>
      <c r="R158" s="25">
        <f t="shared" si="158"/>
        <v>2.7815534782608697</v>
      </c>
      <c r="S158" s="25">
        <f t="shared" si="159"/>
        <v>8.4219556884057987</v>
      </c>
      <c r="T158" s="25">
        <f t="shared" si="160"/>
        <v>1.6172173913043479</v>
      </c>
      <c r="U158" s="25">
        <f t="shared" si="161"/>
        <v>3.0010326086956507</v>
      </c>
      <c r="V158" s="25">
        <f t="shared" si="162"/>
        <v>0.90044043478260849</v>
      </c>
      <c r="W158" s="25">
        <f t="shared" si="163"/>
        <v>2.0400320652173907</v>
      </c>
      <c r="Y158" s="16">
        <f t="shared" ref="Y158:AH158" si="210">Y157</f>
        <v>0.55701224699999996</v>
      </c>
      <c r="Z158" s="16">
        <f t="shared" si="210"/>
        <v>4.3315934876000002</v>
      </c>
      <c r="AA158" s="16">
        <f t="shared" si="210"/>
        <v>0.553695147</v>
      </c>
      <c r="AB158" s="16">
        <f t="shared" si="210"/>
        <v>0.76591637570000004</v>
      </c>
      <c r="AC158" s="16">
        <f t="shared" si="210"/>
        <v>1.6363218589999999</v>
      </c>
      <c r="AD158" s="16">
        <f t="shared" si="210"/>
        <v>8.4105368421000009</v>
      </c>
      <c r="AE158" s="16">
        <f t="shared" si="210"/>
        <v>8.3782336999999998E-2</v>
      </c>
      <c r="AF158" s="16">
        <f t="shared" si="210"/>
        <v>0.6664768565000001</v>
      </c>
      <c r="AG158" s="16">
        <f t="shared" si="210"/>
        <v>0.71778663899999995</v>
      </c>
      <c r="AH158" s="16">
        <f t="shared" si="210"/>
        <v>1.9746039011000001</v>
      </c>
      <c r="AI158" s="18">
        <f t="shared" si="177"/>
        <v>1.7201041959999999</v>
      </c>
      <c r="AJ158" s="41">
        <f t="shared" si="177"/>
        <v>9.0770136986000018</v>
      </c>
    </row>
    <row r="159" spans="1:36" x14ac:dyDescent="0.2">
      <c r="A159" s="28" t="s">
        <v>8</v>
      </c>
      <c r="B159" s="37">
        <v>2003</v>
      </c>
      <c r="C159" s="15">
        <v>10.016352272727273</v>
      </c>
      <c r="D159" s="15">
        <v>143.91877434782609</v>
      </c>
      <c r="E159" s="15">
        <v>2.9020045454545449</v>
      </c>
      <c r="F159" s="15">
        <v>5.3701021739130432</v>
      </c>
      <c r="G159" s="15">
        <v>2.2699990909090908</v>
      </c>
      <c r="H159" s="15">
        <v>10.63802695652174</v>
      </c>
      <c r="I159" s="15">
        <v>1.3117727272727273</v>
      </c>
      <c r="J159" s="15">
        <v>4.7022608695652179</v>
      </c>
      <c r="K159" s="15">
        <v>1.0799999999999998</v>
      </c>
      <c r="L159" s="15">
        <v>1.6873878260869564</v>
      </c>
      <c r="M159" s="14">
        <f t="shared" si="129"/>
        <v>2003</v>
      </c>
      <c r="N159" s="11">
        <f t="shared" si="154"/>
        <v>10.016352272727273</v>
      </c>
      <c r="O159" s="11">
        <f t="shared" si="155"/>
        <v>133.90242207509883</v>
      </c>
      <c r="P159" s="25">
        <f t="shared" si="156"/>
        <v>2.9020045454545449</v>
      </c>
      <c r="Q159" s="25">
        <f t="shared" si="157"/>
        <v>2.4680976284584983</v>
      </c>
      <c r="R159" s="25">
        <f t="shared" si="158"/>
        <v>2.2699990909090908</v>
      </c>
      <c r="S159" s="25">
        <f t="shared" si="159"/>
        <v>8.3680278656126497</v>
      </c>
      <c r="T159" s="25">
        <f t="shared" si="160"/>
        <v>1.3117727272727273</v>
      </c>
      <c r="U159" s="25">
        <f t="shared" si="161"/>
        <v>3.3904881422924906</v>
      </c>
      <c r="V159" s="25">
        <f t="shared" si="162"/>
        <v>1.0799999999999998</v>
      </c>
      <c r="W159" s="25">
        <f t="shared" si="163"/>
        <v>0.60738782608695652</v>
      </c>
      <c r="Y159" s="16">
        <f t="shared" ref="Y159:AH159" si="211">Y158</f>
        <v>0.55701224699999996</v>
      </c>
      <c r="Z159" s="16">
        <f t="shared" si="211"/>
        <v>4.3315934876000002</v>
      </c>
      <c r="AA159" s="16">
        <f t="shared" si="211"/>
        <v>0.553695147</v>
      </c>
      <c r="AB159" s="16">
        <f t="shared" si="211"/>
        <v>0.76591637570000004</v>
      </c>
      <c r="AC159" s="16">
        <f t="shared" si="211"/>
        <v>1.6363218589999999</v>
      </c>
      <c r="AD159" s="16">
        <f t="shared" si="211"/>
        <v>8.4105368421000009</v>
      </c>
      <c r="AE159" s="16">
        <f t="shared" si="211"/>
        <v>8.3782336999999998E-2</v>
      </c>
      <c r="AF159" s="16">
        <f t="shared" si="211"/>
        <v>0.6664768565000001</v>
      </c>
      <c r="AG159" s="16">
        <f t="shared" si="211"/>
        <v>0.71778663899999995</v>
      </c>
      <c r="AH159" s="16">
        <f t="shared" si="211"/>
        <v>1.9746039011000001</v>
      </c>
      <c r="AI159" s="18">
        <f t="shared" si="177"/>
        <v>1.7201041959999999</v>
      </c>
      <c r="AJ159" s="41">
        <f t="shared" si="177"/>
        <v>9.0770136986000018</v>
      </c>
    </row>
    <row r="160" spans="1:36" x14ac:dyDescent="0.2">
      <c r="A160" s="28" t="s">
        <v>8</v>
      </c>
      <c r="B160" s="37">
        <v>2004</v>
      </c>
      <c r="C160" s="15">
        <v>9.7241969565217392</v>
      </c>
      <c r="D160" s="15">
        <v>156.87120695652175</v>
      </c>
      <c r="E160" s="15">
        <v>2.9751034782608694</v>
      </c>
      <c r="F160" s="15">
        <v>6.032203043478261</v>
      </c>
      <c r="G160" s="15">
        <v>2.2549482608695657</v>
      </c>
      <c r="H160" s="15">
        <v>10.020866521739132</v>
      </c>
      <c r="I160" s="15">
        <v>1.25</v>
      </c>
      <c r="J160" s="15">
        <v>4.9936956521739129</v>
      </c>
      <c r="K160" s="15">
        <v>0.76367173913043485</v>
      </c>
      <c r="L160" s="15">
        <v>1.7255608695652176</v>
      </c>
      <c r="M160" s="14">
        <f t="shared" si="129"/>
        <v>2004</v>
      </c>
      <c r="N160" s="11">
        <f t="shared" si="154"/>
        <v>9.7241969565217392</v>
      </c>
      <c r="O160" s="11">
        <f t="shared" si="155"/>
        <v>147.14700999999999</v>
      </c>
      <c r="P160" s="25">
        <f t="shared" si="156"/>
        <v>2.9751034782608694</v>
      </c>
      <c r="Q160" s="25">
        <f t="shared" si="157"/>
        <v>3.0570995652173916</v>
      </c>
      <c r="R160" s="25">
        <f t="shared" si="158"/>
        <v>2.2549482608695657</v>
      </c>
      <c r="S160" s="25">
        <f t="shared" si="159"/>
        <v>7.765918260869566</v>
      </c>
      <c r="T160" s="25">
        <f t="shared" si="160"/>
        <v>1.25</v>
      </c>
      <c r="U160" s="25">
        <f t="shared" si="161"/>
        <v>3.7436956521739129</v>
      </c>
      <c r="V160" s="25">
        <f t="shared" si="162"/>
        <v>0.76367173913043485</v>
      </c>
      <c r="W160" s="25">
        <f t="shared" si="163"/>
        <v>0.96188913043478275</v>
      </c>
      <c r="Y160" s="16">
        <f t="shared" ref="Y160:AH160" si="212">Y159</f>
        <v>0.55701224699999996</v>
      </c>
      <c r="Z160" s="16">
        <f t="shared" si="212"/>
        <v>4.3315934876000002</v>
      </c>
      <c r="AA160" s="16">
        <f t="shared" si="212"/>
        <v>0.553695147</v>
      </c>
      <c r="AB160" s="16">
        <f t="shared" si="212"/>
        <v>0.76591637570000004</v>
      </c>
      <c r="AC160" s="16">
        <f t="shared" si="212"/>
        <v>1.6363218589999999</v>
      </c>
      <c r="AD160" s="16">
        <f t="shared" si="212"/>
        <v>8.4105368421000009</v>
      </c>
      <c r="AE160" s="16">
        <f t="shared" si="212"/>
        <v>8.3782336999999998E-2</v>
      </c>
      <c r="AF160" s="16">
        <f t="shared" si="212"/>
        <v>0.6664768565000001</v>
      </c>
      <c r="AG160" s="16">
        <f t="shared" si="212"/>
        <v>0.71778663899999995</v>
      </c>
      <c r="AH160" s="16">
        <f t="shared" si="212"/>
        <v>1.9746039011000001</v>
      </c>
      <c r="AI160" s="18">
        <f t="shared" si="177"/>
        <v>1.7201041959999999</v>
      </c>
      <c r="AJ160" s="41">
        <f t="shared" si="177"/>
        <v>9.0770136986000018</v>
      </c>
    </row>
    <row r="161" spans="1:36" x14ac:dyDescent="0.2">
      <c r="A161" s="28" t="s">
        <v>8</v>
      </c>
      <c r="B161" s="37">
        <v>2005</v>
      </c>
      <c r="C161" s="15">
        <v>11.598794782608694</v>
      </c>
      <c r="D161" s="15">
        <v>192.82331333333335</v>
      </c>
      <c r="E161" s="15">
        <v>2.936651304347826</v>
      </c>
      <c r="F161" s="15">
        <v>4.3378916666666667</v>
      </c>
      <c r="G161" s="15">
        <v>2.7523091304347829</v>
      </c>
      <c r="H161" s="15">
        <v>8.7925470833333321</v>
      </c>
      <c r="I161" s="15">
        <v>1.6924782608695652</v>
      </c>
      <c r="J161" s="15">
        <v>4.637249999999999</v>
      </c>
      <c r="K161" s="15">
        <v>0.82815391304347852</v>
      </c>
      <c r="L161" s="15">
        <v>2.0647108333333333</v>
      </c>
      <c r="M161" s="14">
        <f t="shared" si="129"/>
        <v>2005</v>
      </c>
      <c r="N161" s="11">
        <f t="shared" si="154"/>
        <v>11.598794782608694</v>
      </c>
      <c r="O161" s="11">
        <f t="shared" si="155"/>
        <v>181.22451855072464</v>
      </c>
      <c r="P161" s="25">
        <f t="shared" si="156"/>
        <v>2.936651304347826</v>
      </c>
      <c r="Q161" s="25">
        <f t="shared" si="157"/>
        <v>1.4012403623188407</v>
      </c>
      <c r="R161" s="25">
        <f t="shared" si="158"/>
        <v>2.7523091304347829</v>
      </c>
      <c r="S161" s="25">
        <f t="shared" si="159"/>
        <v>6.0402379528985488</v>
      </c>
      <c r="T161" s="25">
        <f t="shared" si="160"/>
        <v>1.6924782608695652</v>
      </c>
      <c r="U161" s="25">
        <f t="shared" si="161"/>
        <v>2.9447717391304336</v>
      </c>
      <c r="V161" s="25">
        <f t="shared" si="162"/>
        <v>0.82815391304347852</v>
      </c>
      <c r="W161" s="25">
        <f t="shared" si="163"/>
        <v>1.2365569202898548</v>
      </c>
      <c r="Y161" s="16">
        <f t="shared" ref="Y161:AH161" si="213">Y160</f>
        <v>0.55701224699999996</v>
      </c>
      <c r="Z161" s="16">
        <f t="shared" si="213"/>
        <v>4.3315934876000002</v>
      </c>
      <c r="AA161" s="16">
        <f t="shared" si="213"/>
        <v>0.553695147</v>
      </c>
      <c r="AB161" s="16">
        <f t="shared" si="213"/>
        <v>0.76591637570000004</v>
      </c>
      <c r="AC161" s="16">
        <f t="shared" si="213"/>
        <v>1.6363218589999999</v>
      </c>
      <c r="AD161" s="16">
        <f t="shared" si="213"/>
        <v>8.4105368421000009</v>
      </c>
      <c r="AE161" s="16">
        <f t="shared" si="213"/>
        <v>8.3782336999999998E-2</v>
      </c>
      <c r="AF161" s="16">
        <f t="shared" si="213"/>
        <v>0.6664768565000001</v>
      </c>
      <c r="AG161" s="16">
        <f t="shared" si="213"/>
        <v>0.71778663899999995</v>
      </c>
      <c r="AH161" s="16">
        <f t="shared" si="213"/>
        <v>1.9746039011000001</v>
      </c>
      <c r="AI161" s="18">
        <f t="shared" si="177"/>
        <v>1.7201041959999999</v>
      </c>
      <c r="AJ161" s="41">
        <f t="shared" si="177"/>
        <v>9.0770136986000018</v>
      </c>
    </row>
    <row r="162" spans="1:36" x14ac:dyDescent="0.2">
      <c r="A162" s="28" t="s">
        <v>8</v>
      </c>
      <c r="B162" s="37">
        <v>2006</v>
      </c>
      <c r="C162" s="15">
        <v>10.809866190476189</v>
      </c>
      <c r="D162" s="15">
        <v>143.13028454545454</v>
      </c>
      <c r="E162" s="15">
        <v>3.2486161904761905</v>
      </c>
      <c r="F162" s="15">
        <v>3.0865990909090915</v>
      </c>
      <c r="G162" s="15">
        <v>2.3501385714285714</v>
      </c>
      <c r="H162" s="15">
        <v>9.5239231818181818</v>
      </c>
      <c r="I162" s="15">
        <v>1.5254761904761902</v>
      </c>
      <c r="J162" s="15">
        <v>4.316590909090908</v>
      </c>
      <c r="K162" s="15">
        <v>1.1004428571428573</v>
      </c>
      <c r="L162" s="15">
        <v>1.9406595454545454</v>
      </c>
      <c r="M162" s="14">
        <f t="shared" si="129"/>
        <v>2006</v>
      </c>
      <c r="N162" s="11">
        <f t="shared" si="154"/>
        <v>10.809866190476189</v>
      </c>
      <c r="O162" s="11">
        <f t="shared" si="155"/>
        <v>132.32041835497836</v>
      </c>
      <c r="P162" s="25">
        <f t="shared" si="156"/>
        <v>3.2486161904761905</v>
      </c>
      <c r="Q162" s="25">
        <f t="shared" si="157"/>
        <v>-0.16201709956709909</v>
      </c>
      <c r="R162" s="25">
        <f t="shared" si="158"/>
        <v>2.3501385714285714</v>
      </c>
      <c r="S162" s="25">
        <f t="shared" si="159"/>
        <v>7.1737846103896104</v>
      </c>
      <c r="T162" s="25">
        <f t="shared" si="160"/>
        <v>1.5254761904761902</v>
      </c>
      <c r="U162" s="25">
        <f t="shared" si="161"/>
        <v>2.7911147186147178</v>
      </c>
      <c r="V162" s="25">
        <f t="shared" si="162"/>
        <v>1.1004428571428573</v>
      </c>
      <c r="W162" s="25">
        <f t="shared" si="163"/>
        <v>0.84021668831168816</v>
      </c>
      <c r="Y162" s="16">
        <f t="shared" ref="Y162:AH162" si="214">Y161</f>
        <v>0.55701224699999996</v>
      </c>
      <c r="Z162" s="16">
        <f t="shared" si="214"/>
        <v>4.3315934876000002</v>
      </c>
      <c r="AA162" s="16">
        <f t="shared" si="214"/>
        <v>0.553695147</v>
      </c>
      <c r="AB162" s="16">
        <f t="shared" si="214"/>
        <v>0.76591637570000004</v>
      </c>
      <c r="AC162" s="16">
        <f t="shared" si="214"/>
        <v>1.6363218589999999</v>
      </c>
      <c r="AD162" s="16">
        <f t="shared" si="214"/>
        <v>8.4105368421000009</v>
      </c>
      <c r="AE162" s="16">
        <f t="shared" si="214"/>
        <v>8.3782336999999998E-2</v>
      </c>
      <c r="AF162" s="16">
        <f t="shared" si="214"/>
        <v>0.6664768565000001</v>
      </c>
      <c r="AG162" s="16">
        <f t="shared" si="214"/>
        <v>0.71778663899999995</v>
      </c>
      <c r="AH162" s="16">
        <f t="shared" si="214"/>
        <v>1.9746039011000001</v>
      </c>
      <c r="AI162" s="18">
        <f t="shared" si="177"/>
        <v>1.7201041959999999</v>
      </c>
      <c r="AJ162" s="41">
        <f t="shared" si="177"/>
        <v>9.0770136986000018</v>
      </c>
    </row>
    <row r="163" spans="1:36" x14ac:dyDescent="0.2">
      <c r="A163" s="28" t="s">
        <v>8</v>
      </c>
      <c r="B163" s="37">
        <v>2007</v>
      </c>
      <c r="C163" s="15">
        <v>12.154368260869566</v>
      </c>
      <c r="D163" s="15">
        <v>143.02143750000002</v>
      </c>
      <c r="E163" s="15">
        <v>4.3317234782608693</v>
      </c>
      <c r="F163" s="15">
        <v>4.06842375</v>
      </c>
      <c r="G163" s="15">
        <v>2.183953913043478</v>
      </c>
      <c r="H163" s="15">
        <v>13.288834999999999</v>
      </c>
      <c r="I163" s="15">
        <v>1.3783478260869568</v>
      </c>
      <c r="J163" s="15">
        <v>4.5618750000000015</v>
      </c>
      <c r="K163" s="15">
        <v>0.87226695652173913</v>
      </c>
      <c r="L163" s="15">
        <v>2.3396862500000002</v>
      </c>
      <c r="M163" s="14">
        <f t="shared" si="129"/>
        <v>2007</v>
      </c>
      <c r="N163" s="11">
        <f t="shared" si="154"/>
        <v>12.154368260869566</v>
      </c>
      <c r="O163" s="11">
        <f t="shared" si="155"/>
        <v>130.86706923913044</v>
      </c>
      <c r="P163" s="25">
        <f t="shared" si="156"/>
        <v>4.3317234782608693</v>
      </c>
      <c r="Q163" s="25">
        <f t="shared" si="157"/>
        <v>-0.26329972826086934</v>
      </c>
      <c r="R163" s="25">
        <f t="shared" si="158"/>
        <v>2.183953913043478</v>
      </c>
      <c r="S163" s="25">
        <f t="shared" si="159"/>
        <v>11.104881086956521</v>
      </c>
      <c r="T163" s="25">
        <f t="shared" si="160"/>
        <v>1.3783478260869568</v>
      </c>
      <c r="U163" s="25">
        <f t="shared" si="161"/>
        <v>3.1835271739130446</v>
      </c>
      <c r="V163" s="25">
        <f t="shared" si="162"/>
        <v>0.87226695652173913</v>
      </c>
      <c r="W163" s="25">
        <f t="shared" si="163"/>
        <v>1.4674192934782611</v>
      </c>
      <c r="Y163" s="16">
        <f t="shared" ref="Y163:AH163" si="215">Y162</f>
        <v>0.55701224699999996</v>
      </c>
      <c r="Z163" s="16">
        <f t="shared" si="215"/>
        <v>4.3315934876000002</v>
      </c>
      <c r="AA163" s="16">
        <f t="shared" si="215"/>
        <v>0.553695147</v>
      </c>
      <c r="AB163" s="16">
        <f t="shared" si="215"/>
        <v>0.76591637570000004</v>
      </c>
      <c r="AC163" s="16">
        <f t="shared" si="215"/>
        <v>1.6363218589999999</v>
      </c>
      <c r="AD163" s="16">
        <f t="shared" si="215"/>
        <v>8.4105368421000009</v>
      </c>
      <c r="AE163" s="16">
        <f t="shared" si="215"/>
        <v>8.3782336999999998E-2</v>
      </c>
      <c r="AF163" s="16">
        <f t="shared" si="215"/>
        <v>0.6664768565000001</v>
      </c>
      <c r="AG163" s="16">
        <f t="shared" si="215"/>
        <v>0.71778663899999995</v>
      </c>
      <c r="AH163" s="16">
        <f t="shared" si="215"/>
        <v>1.9746039011000001</v>
      </c>
      <c r="AI163" s="18">
        <f t="shared" si="177"/>
        <v>1.7201041959999999</v>
      </c>
      <c r="AJ163" s="41">
        <f t="shared" si="177"/>
        <v>9.0770136986000018</v>
      </c>
    </row>
    <row r="164" spans="1:36" x14ac:dyDescent="0.2">
      <c r="A164" s="28" t="s">
        <v>8</v>
      </c>
      <c r="B164" s="37">
        <v>2008</v>
      </c>
      <c r="C164" s="15">
        <v>8.0928950000000004</v>
      </c>
      <c r="D164" s="15">
        <v>89.66403840000001</v>
      </c>
      <c r="E164" s="15">
        <v>2.3305254166666667</v>
      </c>
      <c r="F164" s="15">
        <v>6.1538143999999999</v>
      </c>
      <c r="G164" s="15">
        <v>1.5283125</v>
      </c>
      <c r="H164" s="15">
        <v>10.318094799999999</v>
      </c>
      <c r="I164" s="15">
        <v>0.88679166666666676</v>
      </c>
      <c r="J164" s="15">
        <v>3.6208400000000007</v>
      </c>
      <c r="K164" s="15">
        <v>0.793485</v>
      </c>
      <c r="L164" s="15">
        <v>2.0744519999999995</v>
      </c>
      <c r="M164" s="14">
        <f t="shared" si="129"/>
        <v>2008</v>
      </c>
      <c r="N164" s="11">
        <f t="shared" ref="N164:N206" si="216">C164</f>
        <v>8.0928950000000004</v>
      </c>
      <c r="O164" s="11">
        <f t="shared" ref="O164:O206" si="217">D164-C164</f>
        <v>81.571143400000011</v>
      </c>
      <c r="P164" s="25">
        <f t="shared" ref="P164:P206" si="218">E164</f>
        <v>2.3305254166666667</v>
      </c>
      <c r="Q164" s="25">
        <f t="shared" ref="Q164:Q206" si="219">F164-E164</f>
        <v>3.8232889833333332</v>
      </c>
      <c r="R164" s="25">
        <f t="shared" ref="R164:R206" si="220">G164</f>
        <v>1.5283125</v>
      </c>
      <c r="S164" s="25">
        <f t="shared" ref="S164:S206" si="221">H164-G164</f>
        <v>8.7897822999999988</v>
      </c>
      <c r="T164" s="25">
        <f t="shared" ref="T164:T206" si="222">I164</f>
        <v>0.88679166666666676</v>
      </c>
      <c r="U164" s="25">
        <f t="shared" ref="U164:U206" si="223">J164-I164</f>
        <v>2.7340483333333339</v>
      </c>
      <c r="V164" s="25">
        <f t="shared" ref="V164:V206" si="224">K164</f>
        <v>0.793485</v>
      </c>
      <c r="W164" s="25">
        <f t="shared" ref="W164:W206" si="225">L164-K164</f>
        <v>1.2809669999999995</v>
      </c>
      <c r="Y164" s="16">
        <f t="shared" ref="Y164:AH164" si="226">Y163</f>
        <v>0.55701224699999996</v>
      </c>
      <c r="Z164" s="16">
        <f t="shared" si="226"/>
        <v>4.3315934876000002</v>
      </c>
      <c r="AA164" s="16">
        <f t="shared" si="226"/>
        <v>0.553695147</v>
      </c>
      <c r="AB164" s="16">
        <f t="shared" si="226"/>
        <v>0.76591637570000004</v>
      </c>
      <c r="AC164" s="16">
        <f t="shared" si="226"/>
        <v>1.6363218589999999</v>
      </c>
      <c r="AD164" s="16">
        <f t="shared" si="226"/>
        <v>8.4105368421000009</v>
      </c>
      <c r="AE164" s="16">
        <f t="shared" si="226"/>
        <v>8.3782336999999998E-2</v>
      </c>
      <c r="AF164" s="16">
        <f t="shared" si="226"/>
        <v>0.6664768565000001</v>
      </c>
      <c r="AG164" s="16">
        <f t="shared" si="226"/>
        <v>0.71778663899999995</v>
      </c>
      <c r="AH164" s="16">
        <f t="shared" si="226"/>
        <v>1.9746039011000001</v>
      </c>
      <c r="AI164" s="18">
        <f t="shared" si="177"/>
        <v>1.7201041959999999</v>
      </c>
      <c r="AJ164" s="41">
        <f t="shared" si="177"/>
        <v>9.0770136986000018</v>
      </c>
    </row>
    <row r="165" spans="1:36" x14ac:dyDescent="0.2">
      <c r="A165" s="28" t="s">
        <v>8</v>
      </c>
      <c r="B165" s="37">
        <v>2009</v>
      </c>
      <c r="C165" s="15">
        <v>7.7142339130434783</v>
      </c>
      <c r="D165" s="15">
        <v>60.378389583333337</v>
      </c>
      <c r="E165" s="15">
        <v>1.765222608695652</v>
      </c>
      <c r="F165" s="15">
        <v>3.8314512500000006</v>
      </c>
      <c r="G165" s="15">
        <v>1.9920560869565214</v>
      </c>
      <c r="H165" s="15">
        <v>6.5885950000000024</v>
      </c>
      <c r="I165" s="15">
        <v>0.98869565217391298</v>
      </c>
      <c r="J165" s="15">
        <v>3.0710833333333336</v>
      </c>
      <c r="K165" s="15">
        <v>1.0923626086956519</v>
      </c>
      <c r="L165" s="15">
        <v>1.9641575</v>
      </c>
      <c r="M165" s="14">
        <f t="shared" si="129"/>
        <v>2009</v>
      </c>
      <c r="N165" s="11">
        <f t="shared" si="216"/>
        <v>7.7142339130434783</v>
      </c>
      <c r="O165" s="11">
        <f t="shared" si="217"/>
        <v>52.664155670289858</v>
      </c>
      <c r="P165" s="25">
        <f t="shared" si="218"/>
        <v>1.765222608695652</v>
      </c>
      <c r="Q165" s="25">
        <f t="shared" si="219"/>
        <v>2.0662286413043489</v>
      </c>
      <c r="R165" s="25">
        <f t="shared" si="220"/>
        <v>1.9920560869565214</v>
      </c>
      <c r="S165" s="25">
        <f t="shared" si="221"/>
        <v>4.5965389130434815</v>
      </c>
      <c r="T165" s="25">
        <f t="shared" si="222"/>
        <v>0.98869565217391298</v>
      </c>
      <c r="U165" s="25">
        <f t="shared" si="223"/>
        <v>2.0823876811594206</v>
      </c>
      <c r="V165" s="25">
        <f t="shared" si="224"/>
        <v>1.0923626086956519</v>
      </c>
      <c r="W165" s="25">
        <f t="shared" si="225"/>
        <v>0.87179489130434806</v>
      </c>
      <c r="Y165" s="16">
        <f t="shared" ref="Y165:AH165" si="227">Y164</f>
        <v>0.55701224699999996</v>
      </c>
      <c r="Z165" s="16">
        <f t="shared" si="227"/>
        <v>4.3315934876000002</v>
      </c>
      <c r="AA165" s="16">
        <f t="shared" si="227"/>
        <v>0.553695147</v>
      </c>
      <c r="AB165" s="16">
        <f t="shared" si="227"/>
        <v>0.76591637570000004</v>
      </c>
      <c r="AC165" s="16">
        <f t="shared" si="227"/>
        <v>1.6363218589999999</v>
      </c>
      <c r="AD165" s="16">
        <f t="shared" si="227"/>
        <v>8.4105368421000009</v>
      </c>
      <c r="AE165" s="16">
        <f t="shared" si="227"/>
        <v>8.3782336999999998E-2</v>
      </c>
      <c r="AF165" s="16">
        <f t="shared" si="227"/>
        <v>0.6664768565000001</v>
      </c>
      <c r="AG165" s="16">
        <f t="shared" si="227"/>
        <v>0.71778663899999995</v>
      </c>
      <c r="AH165" s="16">
        <f t="shared" si="227"/>
        <v>1.9746039011000001</v>
      </c>
      <c r="AI165" s="18">
        <f t="shared" si="177"/>
        <v>1.7201041959999999</v>
      </c>
      <c r="AJ165" s="41">
        <f t="shared" si="177"/>
        <v>9.0770136986000018</v>
      </c>
    </row>
    <row r="166" spans="1:36" x14ac:dyDescent="0.2">
      <c r="A166" s="28" t="s">
        <v>8</v>
      </c>
      <c r="B166" s="37">
        <v>2010</v>
      </c>
      <c r="C166" s="15">
        <v>8.3516836363636386</v>
      </c>
      <c r="D166" s="15">
        <v>65.45759000000001</v>
      </c>
      <c r="E166" s="15">
        <v>3.4913890909090908</v>
      </c>
      <c r="F166" s="15">
        <v>8.3505878260869562</v>
      </c>
      <c r="G166" s="15">
        <v>2.7915418181818183</v>
      </c>
      <c r="H166" s="15">
        <v>7.944674782608697</v>
      </c>
      <c r="I166" s="15">
        <v>1.2713636363636363</v>
      </c>
      <c r="J166" s="15">
        <v>2.9116956521739126</v>
      </c>
      <c r="K166" s="15">
        <v>1.1433763636363636</v>
      </c>
      <c r="L166" s="15">
        <v>2.3195608695652177</v>
      </c>
      <c r="M166" s="14">
        <f t="shared" ref="M166:M206" si="228">B166</f>
        <v>2010</v>
      </c>
      <c r="N166" s="11">
        <f t="shared" si="216"/>
        <v>8.3516836363636386</v>
      </c>
      <c r="O166" s="11">
        <f t="shared" si="217"/>
        <v>57.105906363636372</v>
      </c>
      <c r="P166" s="25">
        <f t="shared" si="218"/>
        <v>3.4913890909090908</v>
      </c>
      <c r="Q166" s="25">
        <f t="shared" si="219"/>
        <v>4.8591987351778654</v>
      </c>
      <c r="R166" s="25">
        <f t="shared" si="220"/>
        <v>2.7915418181818183</v>
      </c>
      <c r="S166" s="25">
        <f t="shared" si="221"/>
        <v>5.1531329644268791</v>
      </c>
      <c r="T166" s="25">
        <f t="shared" si="222"/>
        <v>1.2713636363636363</v>
      </c>
      <c r="U166" s="25">
        <f t="shared" si="223"/>
        <v>1.6403320158102763</v>
      </c>
      <c r="V166" s="25">
        <f t="shared" si="224"/>
        <v>1.1433763636363636</v>
      </c>
      <c r="W166" s="25">
        <f t="shared" si="225"/>
        <v>1.176184505928854</v>
      </c>
      <c r="Y166" s="16">
        <f t="shared" ref="Y166:AH166" si="229">Y165</f>
        <v>0.55701224699999996</v>
      </c>
      <c r="Z166" s="16">
        <f t="shared" si="229"/>
        <v>4.3315934876000002</v>
      </c>
      <c r="AA166" s="16">
        <f t="shared" si="229"/>
        <v>0.553695147</v>
      </c>
      <c r="AB166" s="16">
        <f t="shared" si="229"/>
        <v>0.76591637570000004</v>
      </c>
      <c r="AC166" s="16">
        <f t="shared" si="229"/>
        <v>1.6363218589999999</v>
      </c>
      <c r="AD166" s="16">
        <f t="shared" si="229"/>
        <v>8.4105368421000009</v>
      </c>
      <c r="AE166" s="16">
        <f t="shared" si="229"/>
        <v>8.3782336999999998E-2</v>
      </c>
      <c r="AF166" s="16">
        <f t="shared" si="229"/>
        <v>0.6664768565000001</v>
      </c>
      <c r="AG166" s="16">
        <f t="shared" si="229"/>
        <v>0.71778663899999995</v>
      </c>
      <c r="AH166" s="16">
        <f t="shared" si="229"/>
        <v>1.9746039011000001</v>
      </c>
      <c r="AI166" s="18">
        <f t="shared" si="177"/>
        <v>1.7201041959999999</v>
      </c>
      <c r="AJ166" s="41">
        <f t="shared" si="177"/>
        <v>9.0770136986000018</v>
      </c>
    </row>
    <row r="167" spans="1:36" x14ac:dyDescent="0.2">
      <c r="A167" s="28" t="s">
        <v>8</v>
      </c>
      <c r="B167" s="37">
        <v>2011</v>
      </c>
      <c r="C167" s="15">
        <v>6.5673213043478267</v>
      </c>
      <c r="D167" s="15">
        <v>68.367252916666658</v>
      </c>
      <c r="E167" s="15">
        <v>2.1706656521739136</v>
      </c>
      <c r="F167" s="15">
        <v>3.9442929166666665</v>
      </c>
      <c r="G167" s="15">
        <v>1.7210313043478258</v>
      </c>
      <c r="H167" s="15">
        <v>7.9373037500000008</v>
      </c>
      <c r="I167" s="15">
        <v>0.85352173913043483</v>
      </c>
      <c r="J167" s="15">
        <v>2.8745833333333337</v>
      </c>
      <c r="K167" s="15">
        <v>1.0937182608695653</v>
      </c>
      <c r="L167" s="15">
        <v>2.7378975000000008</v>
      </c>
      <c r="M167" s="14">
        <f t="shared" si="228"/>
        <v>2011</v>
      </c>
      <c r="N167" s="11">
        <f t="shared" si="216"/>
        <v>6.5673213043478267</v>
      </c>
      <c r="O167" s="11">
        <f t="shared" si="217"/>
        <v>61.799931612318829</v>
      </c>
      <c r="P167" s="25">
        <f t="shared" si="218"/>
        <v>2.1706656521739136</v>
      </c>
      <c r="Q167" s="25">
        <f t="shared" si="219"/>
        <v>1.7736272644927529</v>
      </c>
      <c r="R167" s="25">
        <f t="shared" si="220"/>
        <v>1.7210313043478258</v>
      </c>
      <c r="S167" s="25">
        <f t="shared" si="221"/>
        <v>6.2162724456521747</v>
      </c>
      <c r="T167" s="25">
        <f t="shared" si="222"/>
        <v>0.85352173913043483</v>
      </c>
      <c r="U167" s="25">
        <f t="shared" si="223"/>
        <v>2.0210615942028989</v>
      </c>
      <c r="V167" s="25">
        <f t="shared" si="224"/>
        <v>1.0937182608695653</v>
      </c>
      <c r="W167" s="25">
        <f t="shared" si="225"/>
        <v>1.6441792391304355</v>
      </c>
      <c r="Y167" s="16">
        <f t="shared" ref="Y167:AH167" si="230">Y166</f>
        <v>0.55701224699999996</v>
      </c>
      <c r="Z167" s="16">
        <f t="shared" si="230"/>
        <v>4.3315934876000002</v>
      </c>
      <c r="AA167" s="16">
        <f t="shared" si="230"/>
        <v>0.553695147</v>
      </c>
      <c r="AB167" s="16">
        <f t="shared" si="230"/>
        <v>0.76591637570000004</v>
      </c>
      <c r="AC167" s="16">
        <f t="shared" si="230"/>
        <v>1.6363218589999999</v>
      </c>
      <c r="AD167" s="16">
        <f t="shared" si="230"/>
        <v>8.4105368421000009</v>
      </c>
      <c r="AE167" s="16">
        <f t="shared" si="230"/>
        <v>8.3782336999999998E-2</v>
      </c>
      <c r="AF167" s="16">
        <f t="shared" si="230"/>
        <v>0.6664768565000001</v>
      </c>
      <c r="AG167" s="16">
        <f t="shared" si="230"/>
        <v>0.71778663899999995</v>
      </c>
      <c r="AH167" s="16">
        <f t="shared" si="230"/>
        <v>1.9746039011000001</v>
      </c>
      <c r="AI167" s="18">
        <f t="shared" si="177"/>
        <v>1.7201041959999999</v>
      </c>
      <c r="AJ167" s="41">
        <f t="shared" si="177"/>
        <v>9.0770136986000018</v>
      </c>
    </row>
    <row r="168" spans="1:36" x14ac:dyDescent="0.2">
      <c r="A168" s="28" t="s">
        <v>8</v>
      </c>
      <c r="B168" s="37">
        <v>2012</v>
      </c>
      <c r="C168" s="15">
        <v>8.6584761904761898</v>
      </c>
      <c r="D168" s="15">
        <v>45.015886818181812</v>
      </c>
      <c r="E168" s="15">
        <v>3.176925238095238</v>
      </c>
      <c r="F168" s="15">
        <v>4.5070331818181817</v>
      </c>
      <c r="G168" s="15">
        <v>2.2517395238095239</v>
      </c>
      <c r="H168" s="15">
        <v>6.0341999999999985</v>
      </c>
      <c r="I168" s="15">
        <v>1.007380952380952</v>
      </c>
      <c r="J168" s="15">
        <v>2.4315909090909091</v>
      </c>
      <c r="K168" s="15">
        <v>1.0954400000000002</v>
      </c>
      <c r="L168" s="15">
        <v>1.9783527272727275</v>
      </c>
      <c r="M168" s="14">
        <f t="shared" si="228"/>
        <v>2012</v>
      </c>
      <c r="N168" s="11">
        <f t="shared" si="216"/>
        <v>8.6584761904761898</v>
      </c>
      <c r="O168" s="11">
        <f t="shared" si="217"/>
        <v>36.357410627705619</v>
      </c>
      <c r="P168" s="25">
        <f t="shared" si="218"/>
        <v>3.176925238095238</v>
      </c>
      <c r="Q168" s="25">
        <f t="shared" si="219"/>
        <v>1.3301079437229437</v>
      </c>
      <c r="R168" s="25">
        <f t="shared" si="220"/>
        <v>2.2517395238095239</v>
      </c>
      <c r="S168" s="25">
        <f t="shared" si="221"/>
        <v>3.7824604761904745</v>
      </c>
      <c r="T168" s="25">
        <f t="shared" si="222"/>
        <v>1.007380952380952</v>
      </c>
      <c r="U168" s="25">
        <f t="shared" si="223"/>
        <v>1.4242099567099571</v>
      </c>
      <c r="V168" s="25">
        <f t="shared" si="224"/>
        <v>1.0954400000000002</v>
      </c>
      <c r="W168" s="25">
        <f t="shared" si="225"/>
        <v>0.88291272727272729</v>
      </c>
      <c r="Y168" s="16">
        <f t="shared" ref="Y168:AH168" si="231">Y167</f>
        <v>0.55701224699999996</v>
      </c>
      <c r="Z168" s="16">
        <f t="shared" si="231"/>
        <v>4.3315934876000002</v>
      </c>
      <c r="AA168" s="16">
        <f t="shared" si="231"/>
        <v>0.553695147</v>
      </c>
      <c r="AB168" s="16">
        <f t="shared" si="231"/>
        <v>0.76591637570000004</v>
      </c>
      <c r="AC168" s="16">
        <f t="shared" si="231"/>
        <v>1.6363218589999999</v>
      </c>
      <c r="AD168" s="16">
        <f t="shared" si="231"/>
        <v>8.4105368421000009</v>
      </c>
      <c r="AE168" s="16">
        <f t="shared" si="231"/>
        <v>8.3782336999999998E-2</v>
      </c>
      <c r="AF168" s="16">
        <f t="shared" si="231"/>
        <v>0.6664768565000001</v>
      </c>
      <c r="AG168" s="16">
        <f t="shared" si="231"/>
        <v>0.71778663899999995</v>
      </c>
      <c r="AH168" s="16">
        <f t="shared" si="231"/>
        <v>1.9746039011000001</v>
      </c>
      <c r="AI168" s="18">
        <f t="shared" si="177"/>
        <v>1.7201041959999999</v>
      </c>
      <c r="AJ168" s="41">
        <f t="shared" si="177"/>
        <v>9.0770136986000018</v>
      </c>
    </row>
    <row r="169" spans="1:36" x14ac:dyDescent="0.2">
      <c r="A169" s="28" t="s">
        <v>8</v>
      </c>
      <c r="B169" s="37">
        <v>2013</v>
      </c>
      <c r="C169" s="15">
        <v>5.6372113636363643</v>
      </c>
      <c r="D169" s="15">
        <v>39.457712173913045</v>
      </c>
      <c r="E169" s="15">
        <v>2.4553736363636367</v>
      </c>
      <c r="F169" s="15">
        <v>10.494023043478261</v>
      </c>
      <c r="G169" s="15">
        <v>1.6529827272727273</v>
      </c>
      <c r="H169" s="15">
        <v>4.6677143478260863</v>
      </c>
      <c r="I169" s="15">
        <v>0.66218181818181832</v>
      </c>
      <c r="J169" s="15">
        <v>2.1982173913043481</v>
      </c>
      <c r="K169" s="15">
        <v>0.89001272727272718</v>
      </c>
      <c r="L169" s="15">
        <v>1.4645478260869564</v>
      </c>
      <c r="M169" s="14">
        <f t="shared" si="228"/>
        <v>2013</v>
      </c>
      <c r="N169" s="11">
        <f t="shared" si="216"/>
        <v>5.6372113636363643</v>
      </c>
      <c r="O169" s="11">
        <f t="shared" si="217"/>
        <v>33.820500810276684</v>
      </c>
      <c r="P169" s="25">
        <f t="shared" si="218"/>
        <v>2.4553736363636367</v>
      </c>
      <c r="Q169" s="25">
        <f t="shared" si="219"/>
        <v>8.0386494071146242</v>
      </c>
      <c r="R169" s="25">
        <f t="shared" si="220"/>
        <v>1.6529827272727273</v>
      </c>
      <c r="S169" s="25">
        <f t="shared" si="221"/>
        <v>3.0147316205533592</v>
      </c>
      <c r="T169" s="25">
        <f t="shared" si="222"/>
        <v>0.66218181818181832</v>
      </c>
      <c r="U169" s="25">
        <f t="shared" si="223"/>
        <v>1.5360355731225299</v>
      </c>
      <c r="V169" s="25">
        <f t="shared" si="224"/>
        <v>0.89001272727272718</v>
      </c>
      <c r="W169" s="25">
        <f t="shared" si="225"/>
        <v>0.57453509881422926</v>
      </c>
      <c r="Y169" s="16">
        <f t="shared" ref="Y169:AH169" si="232">Y168</f>
        <v>0.55701224699999996</v>
      </c>
      <c r="Z169" s="16">
        <f t="shared" si="232"/>
        <v>4.3315934876000002</v>
      </c>
      <c r="AA169" s="16">
        <f t="shared" si="232"/>
        <v>0.553695147</v>
      </c>
      <c r="AB169" s="16">
        <f t="shared" si="232"/>
        <v>0.76591637570000004</v>
      </c>
      <c r="AC169" s="16">
        <f t="shared" si="232"/>
        <v>1.6363218589999999</v>
      </c>
      <c r="AD169" s="16">
        <f t="shared" si="232"/>
        <v>8.4105368421000009</v>
      </c>
      <c r="AE169" s="16">
        <f t="shared" si="232"/>
        <v>8.3782336999999998E-2</v>
      </c>
      <c r="AF169" s="16">
        <f t="shared" si="232"/>
        <v>0.6664768565000001</v>
      </c>
      <c r="AG169" s="16">
        <f t="shared" si="232"/>
        <v>0.71778663899999995</v>
      </c>
      <c r="AH169" s="16">
        <f t="shared" si="232"/>
        <v>1.9746039011000001</v>
      </c>
      <c r="AI169" s="18">
        <f t="shared" si="177"/>
        <v>1.7201041959999999</v>
      </c>
      <c r="AJ169" s="41">
        <f t="shared" si="177"/>
        <v>9.0770136986000018</v>
      </c>
    </row>
    <row r="170" spans="1:36" x14ac:dyDescent="0.2">
      <c r="A170" s="29" t="s">
        <v>8</v>
      </c>
      <c r="B170" s="37">
        <v>2014</v>
      </c>
      <c r="C170" s="15">
        <v>6.2680547826086963</v>
      </c>
      <c r="D170" s="15">
        <v>37.705876249999996</v>
      </c>
      <c r="E170" s="15">
        <v>2.2663573913043478</v>
      </c>
      <c r="F170" s="15">
        <v>8.9706237499999997</v>
      </c>
      <c r="G170" s="15">
        <v>1.967741304347826</v>
      </c>
      <c r="H170" s="15">
        <v>5.298400833333333</v>
      </c>
      <c r="I170" s="15">
        <v>0.8285217391304347</v>
      </c>
      <c r="J170" s="15">
        <v>2.3515000000000006</v>
      </c>
      <c r="K170" s="15">
        <v>1.1920904347826085</v>
      </c>
      <c r="L170" s="15">
        <v>1.7869699999999999</v>
      </c>
      <c r="M170" s="14">
        <f t="shared" si="228"/>
        <v>2014</v>
      </c>
      <c r="N170" s="23">
        <f t="shared" si="216"/>
        <v>6.2680547826086963</v>
      </c>
      <c r="O170" s="23">
        <f t="shared" si="217"/>
        <v>31.437821467391299</v>
      </c>
      <c r="P170" s="43">
        <f t="shared" si="218"/>
        <v>2.2663573913043478</v>
      </c>
      <c r="Q170" s="43">
        <f t="shared" si="219"/>
        <v>6.7042663586956515</v>
      </c>
      <c r="R170" s="43">
        <f t="shared" si="220"/>
        <v>1.967741304347826</v>
      </c>
      <c r="S170" s="43">
        <f t="shared" si="221"/>
        <v>3.3306595289855068</v>
      </c>
      <c r="T170" s="43">
        <f t="shared" si="222"/>
        <v>0.8285217391304347</v>
      </c>
      <c r="U170" s="43">
        <f t="shared" si="223"/>
        <v>1.5229782608695659</v>
      </c>
      <c r="V170" s="43">
        <f t="shared" si="224"/>
        <v>1.1920904347826085</v>
      </c>
      <c r="W170" s="43">
        <f t="shared" si="225"/>
        <v>0.59487956521739149</v>
      </c>
      <c r="X170" s="22"/>
      <c r="Y170" s="16">
        <f t="shared" ref="Y170:AH170" si="233">Y169</f>
        <v>0.55701224699999996</v>
      </c>
      <c r="Z170" s="16">
        <f t="shared" si="233"/>
        <v>4.3315934876000002</v>
      </c>
      <c r="AA170" s="16">
        <f t="shared" si="233"/>
        <v>0.553695147</v>
      </c>
      <c r="AB170" s="16">
        <f t="shared" si="233"/>
        <v>0.76591637570000004</v>
      </c>
      <c r="AC170" s="16">
        <f t="shared" si="233"/>
        <v>1.6363218589999999</v>
      </c>
      <c r="AD170" s="16">
        <f t="shared" si="233"/>
        <v>8.4105368421000009</v>
      </c>
      <c r="AE170" s="16">
        <f t="shared" si="233"/>
        <v>8.3782336999999998E-2</v>
      </c>
      <c r="AF170" s="16">
        <f t="shared" si="233"/>
        <v>0.6664768565000001</v>
      </c>
      <c r="AG170" s="16">
        <f t="shared" si="233"/>
        <v>0.71778663899999995</v>
      </c>
      <c r="AH170" s="16">
        <f t="shared" si="233"/>
        <v>1.9746039011000001</v>
      </c>
      <c r="AI170" s="18">
        <f t="shared" si="177"/>
        <v>1.7201041959999999</v>
      </c>
      <c r="AJ170" s="41">
        <f t="shared" si="177"/>
        <v>9.0770136986000018</v>
      </c>
    </row>
    <row r="171" spans="1:36" x14ac:dyDescent="0.2">
      <c r="A171" s="29" t="s">
        <v>8</v>
      </c>
      <c r="B171" s="37">
        <v>2015</v>
      </c>
      <c r="C171" s="15">
        <v>3.8238808695652167</v>
      </c>
      <c r="D171" s="15">
        <v>35.38569291666667</v>
      </c>
      <c r="E171" s="15">
        <v>1.9364386956521737</v>
      </c>
      <c r="F171" s="15">
        <v>7.4755733333333332</v>
      </c>
      <c r="G171" s="15">
        <v>2.2122543478260872</v>
      </c>
      <c r="H171" s="15">
        <v>8.3309062500000017</v>
      </c>
      <c r="I171" s="15">
        <v>0.65803043478260859</v>
      </c>
      <c r="J171" s="15">
        <v>2.7945958333333327</v>
      </c>
      <c r="K171" s="15">
        <v>1.0629234782608696</v>
      </c>
      <c r="L171" s="15">
        <v>1.9577874999999996</v>
      </c>
      <c r="M171" s="14">
        <f t="shared" si="228"/>
        <v>2015</v>
      </c>
      <c r="N171" s="23">
        <f t="shared" si="216"/>
        <v>3.8238808695652167</v>
      </c>
      <c r="O171" s="23">
        <f t="shared" si="217"/>
        <v>31.561812047101455</v>
      </c>
      <c r="P171" s="43">
        <f t="shared" si="218"/>
        <v>1.9364386956521737</v>
      </c>
      <c r="Q171" s="43">
        <f t="shared" si="219"/>
        <v>5.5391346376811592</v>
      </c>
      <c r="R171" s="43">
        <f t="shared" si="220"/>
        <v>2.2122543478260872</v>
      </c>
      <c r="S171" s="43">
        <f t="shared" si="221"/>
        <v>6.1186519021739141</v>
      </c>
      <c r="T171" s="43">
        <f t="shared" si="222"/>
        <v>0.65803043478260859</v>
      </c>
      <c r="U171" s="43">
        <f t="shared" si="223"/>
        <v>2.136565398550724</v>
      </c>
      <c r="V171" s="43">
        <f t="shared" si="224"/>
        <v>1.0629234782608696</v>
      </c>
      <c r="W171" s="43">
        <f t="shared" si="225"/>
        <v>0.89486402173912993</v>
      </c>
      <c r="X171" s="22"/>
      <c r="Y171" s="16">
        <f t="shared" ref="Y171:AH171" si="234">Y170</f>
        <v>0.55701224699999996</v>
      </c>
      <c r="Z171" s="16">
        <f t="shared" si="234"/>
        <v>4.3315934876000002</v>
      </c>
      <c r="AA171" s="16">
        <f t="shared" si="234"/>
        <v>0.553695147</v>
      </c>
      <c r="AB171" s="16">
        <f t="shared" si="234"/>
        <v>0.76591637570000004</v>
      </c>
      <c r="AC171" s="16">
        <f t="shared" si="234"/>
        <v>1.6363218589999999</v>
      </c>
      <c r="AD171" s="16">
        <f t="shared" si="234"/>
        <v>8.4105368421000009</v>
      </c>
      <c r="AE171" s="16">
        <f t="shared" si="234"/>
        <v>8.3782336999999998E-2</v>
      </c>
      <c r="AF171" s="16">
        <f t="shared" si="234"/>
        <v>0.6664768565000001</v>
      </c>
      <c r="AG171" s="16">
        <f t="shared" si="234"/>
        <v>0.71778663899999995</v>
      </c>
      <c r="AH171" s="16">
        <f t="shared" si="234"/>
        <v>1.9746039011000001</v>
      </c>
      <c r="AI171" s="18">
        <f t="shared" si="177"/>
        <v>1.7201041959999999</v>
      </c>
      <c r="AJ171" s="41">
        <f t="shared" si="177"/>
        <v>9.0770136986000018</v>
      </c>
    </row>
    <row r="172" spans="1:36" x14ac:dyDescent="0.2">
      <c r="A172" s="29" t="s">
        <v>8</v>
      </c>
      <c r="B172" s="37">
        <v>2016</v>
      </c>
      <c r="C172" s="15">
        <v>5.5527881818181815</v>
      </c>
      <c r="D172" s="15">
        <v>25.121943043478268</v>
      </c>
      <c r="E172" s="15">
        <v>1.9586304545454547</v>
      </c>
      <c r="F172" s="15">
        <v>9.4588039130434804</v>
      </c>
      <c r="G172" s="15">
        <v>2.1164359090909088</v>
      </c>
      <c r="H172" s="15">
        <v>5.5814760869565205</v>
      </c>
      <c r="I172" s="15">
        <v>0.69967727272727287</v>
      </c>
      <c r="J172" s="15">
        <v>1.9341173913043475</v>
      </c>
      <c r="K172" s="15">
        <v>1.0230795454545456</v>
      </c>
      <c r="L172" s="15">
        <v>2.0336673913043479</v>
      </c>
      <c r="M172" s="14">
        <f t="shared" si="228"/>
        <v>2016</v>
      </c>
      <c r="N172" s="23">
        <f t="shared" si="216"/>
        <v>5.5527881818181815</v>
      </c>
      <c r="O172" s="23">
        <f t="shared" si="217"/>
        <v>19.569154861660088</v>
      </c>
      <c r="P172" s="25">
        <f t="shared" si="218"/>
        <v>1.9586304545454547</v>
      </c>
      <c r="Q172" s="25">
        <f t="shared" si="219"/>
        <v>7.5001734584980255</v>
      </c>
      <c r="R172" s="43">
        <f t="shared" si="220"/>
        <v>2.1164359090909088</v>
      </c>
      <c r="S172" s="43">
        <f t="shared" si="221"/>
        <v>3.4650401778656117</v>
      </c>
      <c r="T172" s="43">
        <f t="shared" si="222"/>
        <v>0.69967727272727287</v>
      </c>
      <c r="U172" s="43">
        <f t="shared" si="223"/>
        <v>1.2344401185770746</v>
      </c>
      <c r="V172" s="43">
        <f t="shared" si="224"/>
        <v>1.0230795454545456</v>
      </c>
      <c r="W172" s="43">
        <f t="shared" si="225"/>
        <v>1.0105878458498023</v>
      </c>
      <c r="X172" s="22"/>
      <c r="Y172" s="16">
        <f t="shared" ref="Y172:AH172" si="235">Y171</f>
        <v>0.55701224699999996</v>
      </c>
      <c r="Z172" s="16">
        <f t="shared" si="235"/>
        <v>4.3315934876000002</v>
      </c>
      <c r="AA172" s="16">
        <f t="shared" si="235"/>
        <v>0.553695147</v>
      </c>
      <c r="AB172" s="16">
        <f t="shared" si="235"/>
        <v>0.76591637570000004</v>
      </c>
      <c r="AC172" s="16">
        <f t="shared" si="235"/>
        <v>1.6363218589999999</v>
      </c>
      <c r="AD172" s="16">
        <f t="shared" si="235"/>
        <v>8.4105368421000009</v>
      </c>
      <c r="AE172" s="16">
        <f t="shared" si="235"/>
        <v>8.3782336999999998E-2</v>
      </c>
      <c r="AF172" s="16">
        <f t="shared" si="235"/>
        <v>0.6664768565000001</v>
      </c>
      <c r="AG172" s="16">
        <f t="shared" si="235"/>
        <v>0.71778663899999995</v>
      </c>
      <c r="AH172" s="16">
        <f t="shared" si="235"/>
        <v>1.9746039011000001</v>
      </c>
      <c r="AI172" s="18">
        <f t="shared" si="177"/>
        <v>1.7201041959999999</v>
      </c>
      <c r="AJ172" s="41">
        <f t="shared" si="177"/>
        <v>9.0770136986000018</v>
      </c>
    </row>
    <row r="173" spans="1:36" x14ac:dyDescent="0.2">
      <c r="A173" s="29" t="s">
        <v>8</v>
      </c>
      <c r="B173" s="37">
        <v>2017</v>
      </c>
      <c r="C173" s="15">
        <v>3.8135986956521735</v>
      </c>
      <c r="D173" s="15">
        <v>19.92750916666667</v>
      </c>
      <c r="E173" s="15">
        <v>1.3364965217391305</v>
      </c>
      <c r="F173" s="15">
        <v>11.087361249999999</v>
      </c>
      <c r="G173" s="15">
        <v>2.3997073913043478</v>
      </c>
      <c r="H173" s="15">
        <v>6.6848287500000003</v>
      </c>
      <c r="I173" s="15">
        <v>0.74637826086956527</v>
      </c>
      <c r="J173" s="15">
        <v>2.307995833333333</v>
      </c>
      <c r="K173" s="15">
        <v>0.84006304347826077</v>
      </c>
      <c r="L173" s="15">
        <v>1.5853645833333336</v>
      </c>
      <c r="M173" s="14">
        <f t="shared" si="228"/>
        <v>2017</v>
      </c>
      <c r="N173" s="23">
        <f t="shared" si="216"/>
        <v>3.8135986956521735</v>
      </c>
      <c r="O173" s="23">
        <f t="shared" si="217"/>
        <v>16.113910471014496</v>
      </c>
      <c r="P173" s="43">
        <f t="shared" si="218"/>
        <v>1.3364965217391305</v>
      </c>
      <c r="Q173" s="43">
        <f t="shared" si="219"/>
        <v>9.7508647282608685</v>
      </c>
      <c r="R173" s="43">
        <f t="shared" si="220"/>
        <v>2.3997073913043478</v>
      </c>
      <c r="S173" s="43">
        <f t="shared" si="221"/>
        <v>4.2851213586956529</v>
      </c>
      <c r="T173" s="43">
        <f t="shared" si="222"/>
        <v>0.74637826086956527</v>
      </c>
      <c r="U173" s="43">
        <f t="shared" si="223"/>
        <v>1.5616175724637678</v>
      </c>
      <c r="V173" s="43">
        <f t="shared" si="224"/>
        <v>0.84006304347826077</v>
      </c>
      <c r="W173" s="43">
        <f t="shared" si="225"/>
        <v>0.74530153985507286</v>
      </c>
      <c r="X173" s="22"/>
      <c r="Y173" s="16">
        <f t="shared" ref="Y173:AH173" si="236">Y172</f>
        <v>0.55701224699999996</v>
      </c>
      <c r="Z173" s="16">
        <f t="shared" si="236"/>
        <v>4.3315934876000002</v>
      </c>
      <c r="AA173" s="16">
        <f t="shared" si="236"/>
        <v>0.553695147</v>
      </c>
      <c r="AB173" s="16">
        <f t="shared" si="236"/>
        <v>0.76591637570000004</v>
      </c>
      <c r="AC173" s="16">
        <f t="shared" si="236"/>
        <v>1.6363218589999999</v>
      </c>
      <c r="AD173" s="16">
        <f t="shared" si="236"/>
        <v>8.4105368421000009</v>
      </c>
      <c r="AE173" s="16">
        <f t="shared" si="236"/>
        <v>8.3782336999999998E-2</v>
      </c>
      <c r="AF173" s="16">
        <f t="shared" si="236"/>
        <v>0.6664768565000001</v>
      </c>
      <c r="AG173" s="16">
        <f t="shared" si="236"/>
        <v>0.71778663899999995</v>
      </c>
      <c r="AH173" s="16">
        <f t="shared" si="236"/>
        <v>1.9746039011000001</v>
      </c>
      <c r="AI173" s="18">
        <f t="shared" si="177"/>
        <v>1.7201041959999999</v>
      </c>
      <c r="AJ173" s="41">
        <f t="shared" si="177"/>
        <v>9.0770136986000018</v>
      </c>
    </row>
    <row r="174" spans="1:36" x14ac:dyDescent="0.2">
      <c r="A174" s="29" t="s">
        <v>8</v>
      </c>
      <c r="B174" s="37">
        <v>2018</v>
      </c>
      <c r="C174" s="15">
        <v>3.5086036363636355</v>
      </c>
      <c r="D174" s="15">
        <v>17.699035217391302</v>
      </c>
      <c r="E174" s="15">
        <v>1.7945381818181816</v>
      </c>
      <c r="F174" s="15">
        <v>11.662369565217389</v>
      </c>
      <c r="G174" s="15">
        <v>1.8406463636363639</v>
      </c>
      <c r="H174" s="15">
        <v>5.1309778260869567</v>
      </c>
      <c r="I174" s="15">
        <v>0.68404090909090909</v>
      </c>
      <c r="J174" s="15">
        <v>1.966313043478261</v>
      </c>
      <c r="K174" s="15">
        <v>0.75032409090909091</v>
      </c>
      <c r="L174" s="15">
        <v>1.2510947826086956</v>
      </c>
      <c r="M174" s="14">
        <f t="shared" si="228"/>
        <v>2018</v>
      </c>
      <c r="N174" s="23">
        <f t="shared" si="216"/>
        <v>3.5086036363636355</v>
      </c>
      <c r="O174" s="23">
        <f t="shared" si="217"/>
        <v>14.190431581027667</v>
      </c>
      <c r="P174" s="43">
        <f t="shared" si="218"/>
        <v>1.7945381818181816</v>
      </c>
      <c r="Q174" s="43">
        <f t="shared" si="219"/>
        <v>9.8678313833992082</v>
      </c>
      <c r="R174" s="43">
        <f t="shared" si="220"/>
        <v>1.8406463636363639</v>
      </c>
      <c r="S174" s="43">
        <f t="shared" si="221"/>
        <v>3.2903314624505926</v>
      </c>
      <c r="T174" s="43">
        <f t="shared" si="222"/>
        <v>0.68404090909090909</v>
      </c>
      <c r="U174" s="43">
        <f t="shared" si="223"/>
        <v>1.2822721343873518</v>
      </c>
      <c r="V174" s="43">
        <f t="shared" si="224"/>
        <v>0.75032409090909091</v>
      </c>
      <c r="W174" s="43">
        <f t="shared" si="225"/>
        <v>0.50077069169960464</v>
      </c>
      <c r="X174" s="22"/>
      <c r="Y174" s="16">
        <f t="shared" ref="Y174:AH174" si="237">Y173</f>
        <v>0.55701224699999996</v>
      </c>
      <c r="Z174" s="16">
        <f t="shared" si="237"/>
        <v>4.3315934876000002</v>
      </c>
      <c r="AA174" s="16">
        <f t="shared" si="237"/>
        <v>0.553695147</v>
      </c>
      <c r="AB174" s="16">
        <f t="shared" si="237"/>
        <v>0.76591637570000004</v>
      </c>
      <c r="AC174" s="16">
        <f t="shared" si="237"/>
        <v>1.6363218589999999</v>
      </c>
      <c r="AD174" s="16">
        <f t="shared" si="237"/>
        <v>8.4105368421000009</v>
      </c>
      <c r="AE174" s="16">
        <f t="shared" si="237"/>
        <v>8.3782336999999998E-2</v>
      </c>
      <c r="AF174" s="16">
        <f t="shared" si="237"/>
        <v>0.6664768565000001</v>
      </c>
      <c r="AG174" s="16">
        <f t="shared" si="237"/>
        <v>0.71778663899999995</v>
      </c>
      <c r="AH174" s="16">
        <f t="shared" si="237"/>
        <v>1.9746039011000001</v>
      </c>
      <c r="AI174" s="18">
        <f t="shared" si="177"/>
        <v>1.7201041959999999</v>
      </c>
      <c r="AJ174" s="41">
        <f t="shared" si="177"/>
        <v>9.0770136986000018</v>
      </c>
    </row>
    <row r="175" spans="1:36" x14ac:dyDescent="0.2">
      <c r="A175" s="29" t="s">
        <v>8</v>
      </c>
      <c r="B175" s="37">
        <v>2019</v>
      </c>
      <c r="C175" s="15">
        <v>3.825716956521739</v>
      </c>
      <c r="D175" s="15">
        <v>17.721527499999997</v>
      </c>
      <c r="E175" s="15">
        <v>1.6176152173913041</v>
      </c>
      <c r="F175" s="15">
        <v>10.96835375</v>
      </c>
      <c r="G175" s="15">
        <v>2.2284169565217393</v>
      </c>
      <c r="H175" s="15">
        <v>4.7995912499999989</v>
      </c>
      <c r="I175" s="15">
        <v>0.91536086956521756</v>
      </c>
      <c r="J175" s="15">
        <v>2.0773791666666672</v>
      </c>
      <c r="K175" s="15">
        <v>0.56685739130434776</v>
      </c>
      <c r="L175" s="15">
        <v>1.245214583333333</v>
      </c>
      <c r="M175" s="14">
        <f t="shared" si="228"/>
        <v>2019</v>
      </c>
      <c r="N175" s="23">
        <f t="shared" si="216"/>
        <v>3.825716956521739</v>
      </c>
      <c r="O175" s="23">
        <f t="shared" si="217"/>
        <v>13.895810543478259</v>
      </c>
      <c r="P175" s="25">
        <f t="shared" si="218"/>
        <v>1.6176152173913041</v>
      </c>
      <c r="Q175" s="25">
        <f t="shared" si="219"/>
        <v>9.3507385326086965</v>
      </c>
      <c r="R175" s="43">
        <f t="shared" si="220"/>
        <v>2.2284169565217393</v>
      </c>
      <c r="S175" s="43">
        <f t="shared" si="221"/>
        <v>2.5711742934782595</v>
      </c>
      <c r="T175" s="43">
        <f t="shared" si="222"/>
        <v>0.91536086956521756</v>
      </c>
      <c r="U175" s="43">
        <f t="shared" si="223"/>
        <v>1.1620182971014497</v>
      </c>
      <c r="V175" s="43">
        <f t="shared" si="224"/>
        <v>0.56685739130434776</v>
      </c>
      <c r="W175" s="43">
        <f t="shared" si="225"/>
        <v>0.67835719202898526</v>
      </c>
      <c r="X175" s="22"/>
      <c r="Y175" s="16">
        <f t="shared" ref="Y175:AH175" si="238">Y174</f>
        <v>0.55701224699999996</v>
      </c>
      <c r="Z175" s="16">
        <f t="shared" si="238"/>
        <v>4.3315934876000002</v>
      </c>
      <c r="AA175" s="16">
        <f t="shared" si="238"/>
        <v>0.553695147</v>
      </c>
      <c r="AB175" s="16">
        <f t="shared" si="238"/>
        <v>0.76591637570000004</v>
      </c>
      <c r="AC175" s="16">
        <f t="shared" si="238"/>
        <v>1.6363218589999999</v>
      </c>
      <c r="AD175" s="16">
        <f t="shared" si="238"/>
        <v>8.4105368421000009</v>
      </c>
      <c r="AE175" s="16">
        <f t="shared" si="238"/>
        <v>8.3782336999999998E-2</v>
      </c>
      <c r="AF175" s="16">
        <f t="shared" si="238"/>
        <v>0.6664768565000001</v>
      </c>
      <c r="AG175" s="16">
        <f t="shared" si="238"/>
        <v>0.71778663899999995</v>
      </c>
      <c r="AH175" s="16">
        <f t="shared" si="238"/>
        <v>1.9746039011000001</v>
      </c>
      <c r="AI175" s="18">
        <f t="shared" si="177"/>
        <v>1.7201041959999999</v>
      </c>
      <c r="AJ175" s="41">
        <f t="shared" si="177"/>
        <v>9.0770136986000018</v>
      </c>
    </row>
    <row r="176" spans="1:36" x14ac:dyDescent="0.2">
      <c r="A176" s="29" t="s">
        <v>8</v>
      </c>
      <c r="B176" s="37">
        <v>2020</v>
      </c>
      <c r="C176" s="15">
        <v>3.0468420833333334</v>
      </c>
      <c r="D176" s="15">
        <v>12.546868000000002</v>
      </c>
      <c r="E176" s="15">
        <v>1.4826779166666668</v>
      </c>
      <c r="F176" s="15">
        <v>8.4846219999999999</v>
      </c>
      <c r="G176" s="15">
        <v>1.3535220833333332</v>
      </c>
      <c r="H176" s="15">
        <v>4.4311292000000009</v>
      </c>
      <c r="I176" s="15">
        <v>0.70097916666666682</v>
      </c>
      <c r="J176" s="15">
        <v>1.6070040000000003</v>
      </c>
      <c r="K176" s="15">
        <v>0.57745916666666675</v>
      </c>
      <c r="L176" s="15">
        <v>0.99801879999999998</v>
      </c>
      <c r="M176" s="14">
        <f t="shared" si="228"/>
        <v>2020</v>
      </c>
      <c r="N176" s="23">
        <f t="shared" si="216"/>
        <v>3.0468420833333334</v>
      </c>
      <c r="O176" s="23">
        <f t="shared" si="217"/>
        <v>9.5000259166666687</v>
      </c>
      <c r="P176" s="25">
        <f t="shared" si="218"/>
        <v>1.4826779166666668</v>
      </c>
      <c r="Q176" s="25">
        <f t="shared" si="219"/>
        <v>7.0019440833333331</v>
      </c>
      <c r="R176" s="43">
        <f t="shared" si="220"/>
        <v>1.3535220833333332</v>
      </c>
      <c r="S176" s="43">
        <f t="shared" si="221"/>
        <v>3.0776071166666679</v>
      </c>
      <c r="T176" s="43">
        <f t="shared" si="222"/>
        <v>0.70097916666666682</v>
      </c>
      <c r="U176" s="43">
        <f t="shared" si="223"/>
        <v>0.9060248333333335</v>
      </c>
      <c r="V176" s="43">
        <f t="shared" si="224"/>
        <v>0.57745916666666675</v>
      </c>
      <c r="W176" s="43">
        <f t="shared" si="225"/>
        <v>0.42055963333333324</v>
      </c>
      <c r="X176" s="22"/>
      <c r="Y176" s="16">
        <f t="shared" ref="Y176:AH176" si="239">Y175</f>
        <v>0.55701224699999996</v>
      </c>
      <c r="Z176" s="16">
        <f t="shared" si="239"/>
        <v>4.3315934876000002</v>
      </c>
      <c r="AA176" s="16">
        <f t="shared" si="239"/>
        <v>0.553695147</v>
      </c>
      <c r="AB176" s="16">
        <f t="shared" si="239"/>
        <v>0.76591637570000004</v>
      </c>
      <c r="AC176" s="16">
        <f t="shared" si="239"/>
        <v>1.6363218589999999</v>
      </c>
      <c r="AD176" s="16">
        <f t="shared" si="239"/>
        <v>8.4105368421000009</v>
      </c>
      <c r="AE176" s="16">
        <f t="shared" si="239"/>
        <v>8.3782336999999998E-2</v>
      </c>
      <c r="AF176" s="16">
        <f t="shared" si="239"/>
        <v>0.6664768565000001</v>
      </c>
      <c r="AG176" s="16">
        <f t="shared" si="239"/>
        <v>0.71778663899999995</v>
      </c>
      <c r="AH176" s="16">
        <f t="shared" si="239"/>
        <v>1.9746039011000001</v>
      </c>
      <c r="AI176" s="18">
        <f t="shared" si="177"/>
        <v>1.7201041959999999</v>
      </c>
      <c r="AJ176" s="41">
        <f t="shared" si="177"/>
        <v>9.0770136986000018</v>
      </c>
    </row>
    <row r="177" spans="1:36" x14ac:dyDescent="0.2">
      <c r="A177" s="29" t="s">
        <v>8</v>
      </c>
      <c r="B177" s="37">
        <v>2021</v>
      </c>
      <c r="C177" s="15">
        <v>4.166584545454544</v>
      </c>
      <c r="D177" s="15">
        <v>14.908109999999999</v>
      </c>
      <c r="E177" s="15">
        <v>2.4031899999999995</v>
      </c>
      <c r="F177" s="15">
        <v>9.1460773913043454</v>
      </c>
      <c r="G177" s="15">
        <v>2.1640986363636361</v>
      </c>
      <c r="H177" s="15">
        <v>4.4509730434782613</v>
      </c>
      <c r="I177" s="15">
        <v>0.99155454545454547</v>
      </c>
      <c r="J177" s="15">
        <v>1.7803260869565223</v>
      </c>
      <c r="K177" s="15">
        <v>0.74454818181818183</v>
      </c>
      <c r="L177" s="15">
        <v>1.1688730434782608</v>
      </c>
      <c r="M177" s="14">
        <f t="shared" ref="M177:M181" si="240">B177</f>
        <v>2021</v>
      </c>
      <c r="N177" s="23">
        <f t="shared" si="216"/>
        <v>4.166584545454544</v>
      </c>
      <c r="O177" s="23">
        <f t="shared" si="217"/>
        <v>10.741525454545455</v>
      </c>
      <c r="P177" s="25">
        <f t="shared" si="218"/>
        <v>2.4031899999999995</v>
      </c>
      <c r="Q177" s="25">
        <f t="shared" si="219"/>
        <v>6.7428873913043459</v>
      </c>
      <c r="R177" s="43">
        <f t="shared" si="220"/>
        <v>2.1640986363636361</v>
      </c>
      <c r="S177" s="43">
        <f t="shared" si="221"/>
        <v>2.2868744071146252</v>
      </c>
      <c r="T177" s="43">
        <f t="shared" si="222"/>
        <v>0.99155454545454547</v>
      </c>
      <c r="U177" s="43">
        <f t="shared" si="223"/>
        <v>0.78877154150197681</v>
      </c>
      <c r="V177" s="43">
        <f t="shared" si="224"/>
        <v>0.74454818181818183</v>
      </c>
      <c r="W177" s="43">
        <f t="shared" si="225"/>
        <v>0.42432486166007899</v>
      </c>
      <c r="X177" s="22"/>
      <c r="Y177" s="16">
        <f t="shared" ref="Y177:AH177" si="241">Y176</f>
        <v>0.55701224699999996</v>
      </c>
      <c r="Z177" s="16">
        <f t="shared" si="241"/>
        <v>4.3315934876000002</v>
      </c>
      <c r="AA177" s="16">
        <f t="shared" si="241"/>
        <v>0.553695147</v>
      </c>
      <c r="AB177" s="16">
        <f t="shared" si="241"/>
        <v>0.76591637570000004</v>
      </c>
      <c r="AC177" s="16">
        <f t="shared" si="241"/>
        <v>1.6363218589999999</v>
      </c>
      <c r="AD177" s="16">
        <f t="shared" si="241"/>
        <v>8.4105368421000009</v>
      </c>
      <c r="AE177" s="16">
        <f t="shared" si="241"/>
        <v>8.3782336999999998E-2</v>
      </c>
      <c r="AF177" s="16">
        <f t="shared" si="241"/>
        <v>0.6664768565000001</v>
      </c>
      <c r="AG177" s="16">
        <f t="shared" si="241"/>
        <v>0.71778663899999995</v>
      </c>
      <c r="AH177" s="16">
        <f t="shared" si="241"/>
        <v>1.9746039011000001</v>
      </c>
      <c r="AI177" s="18">
        <f t="shared" ref="AI177:AI181" si="242">AC177+AE177</f>
        <v>1.7201041959999999</v>
      </c>
      <c r="AJ177" s="41">
        <f t="shared" ref="AJ177:AJ181" si="243">AD177+AF177</f>
        <v>9.0770136986000018</v>
      </c>
    </row>
    <row r="178" spans="1:36" x14ac:dyDescent="0.2">
      <c r="A178" s="29" t="s">
        <v>8</v>
      </c>
      <c r="B178" s="37">
        <v>2022</v>
      </c>
      <c r="C178" s="15"/>
      <c r="D178" s="15"/>
      <c r="E178" s="15"/>
      <c r="F178" s="15"/>
      <c r="G178" s="15"/>
      <c r="H178" s="15"/>
      <c r="I178" s="15"/>
      <c r="J178" s="15"/>
      <c r="K178" s="15"/>
      <c r="L178" s="15"/>
      <c r="M178" s="14">
        <f t="shared" si="240"/>
        <v>2022</v>
      </c>
      <c r="N178" s="23">
        <f t="shared" si="216"/>
        <v>0</v>
      </c>
      <c r="O178" s="23">
        <f t="shared" si="217"/>
        <v>0</v>
      </c>
      <c r="P178" s="25">
        <f t="shared" si="218"/>
        <v>0</v>
      </c>
      <c r="Q178" s="25">
        <f t="shared" si="219"/>
        <v>0</v>
      </c>
      <c r="R178" s="43">
        <f t="shared" si="220"/>
        <v>0</v>
      </c>
      <c r="S178" s="43">
        <f t="shared" si="221"/>
        <v>0</v>
      </c>
      <c r="T178" s="43">
        <f t="shared" si="222"/>
        <v>0</v>
      </c>
      <c r="U178" s="43">
        <f t="shared" si="223"/>
        <v>0</v>
      </c>
      <c r="V178" s="43">
        <f t="shared" si="224"/>
        <v>0</v>
      </c>
      <c r="W178" s="43">
        <f t="shared" si="225"/>
        <v>0</v>
      </c>
      <c r="X178" s="22"/>
      <c r="Y178" s="16">
        <f t="shared" ref="Y178:AH178" si="244">Y177</f>
        <v>0.55701224699999996</v>
      </c>
      <c r="Z178" s="16">
        <f t="shared" si="244"/>
        <v>4.3315934876000002</v>
      </c>
      <c r="AA178" s="16">
        <f t="shared" si="244"/>
        <v>0.553695147</v>
      </c>
      <c r="AB178" s="16">
        <f t="shared" si="244"/>
        <v>0.76591637570000004</v>
      </c>
      <c r="AC178" s="16">
        <f t="shared" si="244"/>
        <v>1.6363218589999999</v>
      </c>
      <c r="AD178" s="16">
        <f t="shared" si="244"/>
        <v>8.4105368421000009</v>
      </c>
      <c r="AE178" s="16">
        <f t="shared" si="244"/>
        <v>8.3782336999999998E-2</v>
      </c>
      <c r="AF178" s="16">
        <f t="shared" si="244"/>
        <v>0.6664768565000001</v>
      </c>
      <c r="AG178" s="16">
        <f t="shared" si="244"/>
        <v>0.71778663899999995</v>
      </c>
      <c r="AH178" s="16">
        <f t="shared" si="244"/>
        <v>1.9746039011000001</v>
      </c>
      <c r="AI178" s="18">
        <f t="shared" si="242"/>
        <v>1.7201041959999999</v>
      </c>
      <c r="AJ178" s="41">
        <f t="shared" si="243"/>
        <v>9.0770136986000018</v>
      </c>
    </row>
    <row r="179" spans="1:36" x14ac:dyDescent="0.2">
      <c r="A179" s="29" t="s">
        <v>8</v>
      </c>
      <c r="B179" s="37">
        <v>2023</v>
      </c>
      <c r="C179" s="15"/>
      <c r="D179" s="15"/>
      <c r="E179" s="15"/>
      <c r="F179" s="15"/>
      <c r="G179" s="15"/>
      <c r="H179" s="15"/>
      <c r="I179" s="15"/>
      <c r="J179" s="15"/>
      <c r="K179" s="15"/>
      <c r="L179" s="15"/>
      <c r="M179" s="14">
        <f t="shared" si="240"/>
        <v>2023</v>
      </c>
      <c r="N179" s="23">
        <f t="shared" si="216"/>
        <v>0</v>
      </c>
      <c r="O179" s="23">
        <f t="shared" si="217"/>
        <v>0</v>
      </c>
      <c r="P179" s="25">
        <f t="shared" si="218"/>
        <v>0</v>
      </c>
      <c r="Q179" s="25">
        <f t="shared" si="219"/>
        <v>0</v>
      </c>
      <c r="R179" s="43">
        <f t="shared" si="220"/>
        <v>0</v>
      </c>
      <c r="S179" s="43">
        <f t="shared" si="221"/>
        <v>0</v>
      </c>
      <c r="T179" s="43">
        <f t="shared" si="222"/>
        <v>0</v>
      </c>
      <c r="U179" s="43">
        <f t="shared" si="223"/>
        <v>0</v>
      </c>
      <c r="V179" s="43">
        <f t="shared" si="224"/>
        <v>0</v>
      </c>
      <c r="W179" s="43">
        <f t="shared" si="225"/>
        <v>0</v>
      </c>
      <c r="X179" s="22"/>
      <c r="Y179" s="16">
        <f t="shared" ref="Y179:AH179" si="245">Y178</f>
        <v>0.55701224699999996</v>
      </c>
      <c r="Z179" s="16">
        <f t="shared" si="245"/>
        <v>4.3315934876000002</v>
      </c>
      <c r="AA179" s="16">
        <f t="shared" si="245"/>
        <v>0.553695147</v>
      </c>
      <c r="AB179" s="16">
        <f t="shared" si="245"/>
        <v>0.76591637570000004</v>
      </c>
      <c r="AC179" s="16">
        <f t="shared" si="245"/>
        <v>1.6363218589999999</v>
      </c>
      <c r="AD179" s="16">
        <f t="shared" si="245"/>
        <v>8.4105368421000009</v>
      </c>
      <c r="AE179" s="16">
        <f t="shared" si="245"/>
        <v>8.3782336999999998E-2</v>
      </c>
      <c r="AF179" s="16">
        <f t="shared" si="245"/>
        <v>0.6664768565000001</v>
      </c>
      <c r="AG179" s="16">
        <f t="shared" si="245"/>
        <v>0.71778663899999995</v>
      </c>
      <c r="AH179" s="16">
        <f t="shared" si="245"/>
        <v>1.9746039011000001</v>
      </c>
      <c r="AI179" s="18">
        <f t="shared" si="242"/>
        <v>1.7201041959999999</v>
      </c>
      <c r="AJ179" s="41">
        <f t="shared" si="243"/>
        <v>9.0770136986000018</v>
      </c>
    </row>
    <row r="180" spans="1:36" x14ac:dyDescent="0.2">
      <c r="A180" s="29" t="s">
        <v>8</v>
      </c>
      <c r="B180" s="37">
        <v>2024</v>
      </c>
      <c r="C180" s="15"/>
      <c r="D180" s="15"/>
      <c r="E180" s="15"/>
      <c r="F180" s="15"/>
      <c r="G180" s="15"/>
      <c r="H180" s="15"/>
      <c r="I180" s="15"/>
      <c r="J180" s="15"/>
      <c r="K180" s="15"/>
      <c r="L180" s="15"/>
      <c r="M180" s="14">
        <f t="shared" si="240"/>
        <v>2024</v>
      </c>
      <c r="N180" s="23">
        <f t="shared" si="216"/>
        <v>0</v>
      </c>
      <c r="O180" s="23">
        <f t="shared" si="217"/>
        <v>0</v>
      </c>
      <c r="P180" s="25">
        <f t="shared" si="218"/>
        <v>0</v>
      </c>
      <c r="Q180" s="25">
        <f t="shared" si="219"/>
        <v>0</v>
      </c>
      <c r="R180" s="43">
        <f t="shared" si="220"/>
        <v>0</v>
      </c>
      <c r="S180" s="43">
        <f t="shared" si="221"/>
        <v>0</v>
      </c>
      <c r="T180" s="43">
        <f t="shared" si="222"/>
        <v>0</v>
      </c>
      <c r="U180" s="43">
        <f t="shared" si="223"/>
        <v>0</v>
      </c>
      <c r="V180" s="43">
        <f t="shared" si="224"/>
        <v>0</v>
      </c>
      <c r="W180" s="43">
        <f t="shared" si="225"/>
        <v>0</v>
      </c>
      <c r="X180" s="22"/>
      <c r="Y180" s="16">
        <f t="shared" ref="Y180:AH180" si="246">Y179</f>
        <v>0.55701224699999996</v>
      </c>
      <c r="Z180" s="16">
        <f t="shared" si="246"/>
        <v>4.3315934876000002</v>
      </c>
      <c r="AA180" s="16">
        <f t="shared" si="246"/>
        <v>0.553695147</v>
      </c>
      <c r="AB180" s="16">
        <f t="shared" si="246"/>
        <v>0.76591637570000004</v>
      </c>
      <c r="AC180" s="16">
        <f t="shared" si="246"/>
        <v>1.6363218589999999</v>
      </c>
      <c r="AD180" s="16">
        <f t="shared" si="246"/>
        <v>8.4105368421000009</v>
      </c>
      <c r="AE180" s="16">
        <f t="shared" si="246"/>
        <v>8.3782336999999998E-2</v>
      </c>
      <c r="AF180" s="16">
        <f t="shared" si="246"/>
        <v>0.6664768565000001</v>
      </c>
      <c r="AG180" s="16">
        <f t="shared" si="246"/>
        <v>0.71778663899999995</v>
      </c>
      <c r="AH180" s="16">
        <f t="shared" si="246"/>
        <v>1.9746039011000001</v>
      </c>
      <c r="AI180" s="18">
        <f t="shared" si="242"/>
        <v>1.7201041959999999</v>
      </c>
      <c r="AJ180" s="41">
        <f t="shared" si="243"/>
        <v>9.0770136986000018</v>
      </c>
    </row>
    <row r="181" spans="1:36" ht="10.8" thickBot="1" x14ac:dyDescent="0.25">
      <c r="A181" s="29" t="s">
        <v>8</v>
      </c>
      <c r="B181" s="37">
        <v>2025</v>
      </c>
      <c r="C181" s="15"/>
      <c r="D181" s="15"/>
      <c r="E181" s="15"/>
      <c r="F181" s="15"/>
      <c r="G181" s="15"/>
      <c r="H181" s="15"/>
      <c r="I181" s="15"/>
      <c r="J181" s="15"/>
      <c r="K181" s="15"/>
      <c r="L181" s="15"/>
      <c r="M181" s="14">
        <f t="shared" si="240"/>
        <v>2025</v>
      </c>
      <c r="N181" s="23">
        <f t="shared" si="216"/>
        <v>0</v>
      </c>
      <c r="O181" s="23">
        <f t="shared" si="217"/>
        <v>0</v>
      </c>
      <c r="P181" s="25">
        <f t="shared" si="218"/>
        <v>0</v>
      </c>
      <c r="Q181" s="25">
        <f t="shared" si="219"/>
        <v>0</v>
      </c>
      <c r="R181" s="43">
        <f t="shared" si="220"/>
        <v>0</v>
      </c>
      <c r="S181" s="43">
        <f t="shared" si="221"/>
        <v>0</v>
      </c>
      <c r="T181" s="43">
        <f t="shared" si="222"/>
        <v>0</v>
      </c>
      <c r="U181" s="43">
        <f t="shared" si="223"/>
        <v>0</v>
      </c>
      <c r="V181" s="43">
        <f t="shared" si="224"/>
        <v>0</v>
      </c>
      <c r="W181" s="43">
        <f t="shared" si="225"/>
        <v>0</v>
      </c>
      <c r="X181" s="22"/>
      <c r="Y181" s="19">
        <f t="shared" ref="Y181:AH181" si="247">Y180</f>
        <v>0.55701224699999996</v>
      </c>
      <c r="Z181" s="19">
        <f t="shared" si="247"/>
        <v>4.3315934876000002</v>
      </c>
      <c r="AA181" s="19">
        <f t="shared" si="247"/>
        <v>0.553695147</v>
      </c>
      <c r="AB181" s="19">
        <f t="shared" si="247"/>
        <v>0.76591637570000004</v>
      </c>
      <c r="AC181" s="19">
        <f t="shared" si="247"/>
        <v>1.6363218589999999</v>
      </c>
      <c r="AD181" s="19">
        <f t="shared" si="247"/>
        <v>8.4105368421000009</v>
      </c>
      <c r="AE181" s="19">
        <f t="shared" si="247"/>
        <v>8.3782336999999998E-2</v>
      </c>
      <c r="AF181" s="19">
        <f t="shared" si="247"/>
        <v>0.6664768565000001</v>
      </c>
      <c r="AG181" s="19">
        <f t="shared" si="247"/>
        <v>0.71778663899999995</v>
      </c>
      <c r="AH181" s="19">
        <f t="shared" si="247"/>
        <v>1.9746039011000001</v>
      </c>
      <c r="AI181" s="20">
        <f t="shared" si="242"/>
        <v>1.7201041959999999</v>
      </c>
      <c r="AJ181" s="42">
        <f t="shared" si="243"/>
        <v>9.0770136986000018</v>
      </c>
    </row>
    <row r="182" spans="1:36" x14ac:dyDescent="0.2">
      <c r="A182" s="27" t="s">
        <v>9</v>
      </c>
      <c r="B182" s="38">
        <v>2001</v>
      </c>
      <c r="C182" s="10">
        <v>19.18487318181818</v>
      </c>
      <c r="D182" s="10">
        <v>132.29035826086957</v>
      </c>
      <c r="E182" s="10">
        <v>3.2609245454545457</v>
      </c>
      <c r="F182" s="10">
        <v>7.2127260869565228</v>
      </c>
      <c r="G182" s="10">
        <v>5.3708999999999998</v>
      </c>
      <c r="H182" s="10">
        <v>16.83227304347826</v>
      </c>
      <c r="I182" s="10">
        <v>2.8101363636363637</v>
      </c>
      <c r="J182" s="10">
        <v>6.9203478260869566</v>
      </c>
      <c r="K182" s="10">
        <v>1.2455481818181822</v>
      </c>
      <c r="L182" s="10">
        <v>2.9930582608695651</v>
      </c>
      <c r="M182" s="9">
        <f t="shared" si="228"/>
        <v>2001</v>
      </c>
      <c r="N182" s="21">
        <f t="shared" si="216"/>
        <v>19.18487318181818</v>
      </c>
      <c r="O182" s="21">
        <f t="shared" si="217"/>
        <v>113.10548507905139</v>
      </c>
      <c r="P182" s="44">
        <f t="shared" si="218"/>
        <v>3.2609245454545457</v>
      </c>
      <c r="Q182" s="44">
        <f t="shared" si="219"/>
        <v>3.9518015415019772</v>
      </c>
      <c r="R182" s="44">
        <f t="shared" si="220"/>
        <v>5.3708999999999998</v>
      </c>
      <c r="S182" s="44">
        <f t="shared" si="221"/>
        <v>11.461373043478261</v>
      </c>
      <c r="T182" s="44">
        <f t="shared" si="222"/>
        <v>2.8101363636363637</v>
      </c>
      <c r="U182" s="44">
        <f t="shared" si="223"/>
        <v>4.110211462450593</v>
      </c>
      <c r="V182" s="44">
        <f t="shared" si="224"/>
        <v>1.2455481818181822</v>
      </c>
      <c r="W182" s="44">
        <f t="shared" si="225"/>
        <v>1.7475100790513829</v>
      </c>
      <c r="X182" s="8"/>
      <c r="Y182" s="16">
        <f>'RHIII metrics NATURAL DATA (2)'!B11</f>
        <v>0.81287643099999995</v>
      </c>
      <c r="Z182" s="16">
        <f>'RHIII metrics NATURAL DATA (2)'!C11</f>
        <v>3.7839251858999998</v>
      </c>
      <c r="AA182" s="16">
        <f>'RHIII metrics NATURAL DATA (2)'!D11</f>
        <v>0.46887526499999999</v>
      </c>
      <c r="AB182" s="16">
        <f>'RHIII metrics NATURAL DATA (2)'!E11</f>
        <v>0.69015518639999995</v>
      </c>
      <c r="AC182" s="16">
        <f>'RHIII metrics NATURAL DATA (2)'!F11</f>
        <v>2.0729415449999999</v>
      </c>
      <c r="AD182" s="16">
        <f>'RHIII metrics NATURAL DATA (2)'!G11</f>
        <v>7.3888928185999996</v>
      </c>
      <c r="AE182" s="16">
        <f>'RHIII metrics NATURAL DATA (2)'!H11</f>
        <v>9.6209095999999994E-2</v>
      </c>
      <c r="AF182" s="16">
        <f>'RHIII metrics NATURAL DATA (2)'!I11</f>
        <v>0.44383815959999995</v>
      </c>
      <c r="AG182" s="16">
        <f>'RHIII metrics NATURAL DATA (2)'!J11</f>
        <v>0.83206319500000003</v>
      </c>
      <c r="AH182" s="16">
        <f>'RHIII metrics NATURAL DATA (2)'!K11</f>
        <v>2.3039626163999998</v>
      </c>
      <c r="AI182" s="18">
        <f t="shared" si="177"/>
        <v>2.1691506409999999</v>
      </c>
      <c r="AJ182" s="41">
        <f t="shared" si="177"/>
        <v>7.8327309781999999</v>
      </c>
    </row>
    <row r="183" spans="1:36" x14ac:dyDescent="0.2">
      <c r="A183" s="29" t="s">
        <v>9</v>
      </c>
      <c r="B183" s="37">
        <v>2002</v>
      </c>
      <c r="C183" s="15">
        <v>21.156806086956522</v>
      </c>
      <c r="D183" s="15">
        <v>148.07978375000002</v>
      </c>
      <c r="E183" s="15">
        <v>4.9388082608695649</v>
      </c>
      <c r="F183" s="15">
        <v>4.0817379166666665</v>
      </c>
      <c r="G183" s="15">
        <v>6.2412095652173916</v>
      </c>
      <c r="H183" s="15">
        <v>15.064472916666666</v>
      </c>
      <c r="I183" s="15">
        <v>3.4438695652173918</v>
      </c>
      <c r="J183" s="15">
        <v>5.7829583333333332</v>
      </c>
      <c r="K183" s="15">
        <v>1.3101000000000003</v>
      </c>
      <c r="L183" s="15">
        <v>2.8610525</v>
      </c>
      <c r="M183" s="14">
        <f t="shared" si="228"/>
        <v>2002</v>
      </c>
      <c r="N183" s="23">
        <f t="shared" si="216"/>
        <v>21.156806086956522</v>
      </c>
      <c r="O183" s="23">
        <f t="shared" si="217"/>
        <v>126.9229776630435</v>
      </c>
      <c r="P183" s="43">
        <f t="shared" si="218"/>
        <v>4.9388082608695649</v>
      </c>
      <c r="Q183" s="43">
        <f t="shared" si="219"/>
        <v>-0.8570703442028984</v>
      </c>
      <c r="R183" s="43">
        <f t="shared" si="220"/>
        <v>6.2412095652173916</v>
      </c>
      <c r="S183" s="43">
        <f t="shared" si="221"/>
        <v>8.823263351449274</v>
      </c>
      <c r="T183" s="43">
        <f t="shared" si="222"/>
        <v>3.4438695652173918</v>
      </c>
      <c r="U183" s="43">
        <f t="shared" si="223"/>
        <v>2.3390887681159414</v>
      </c>
      <c r="V183" s="43">
        <f t="shared" si="224"/>
        <v>1.3101000000000003</v>
      </c>
      <c r="W183" s="43">
        <f t="shared" si="225"/>
        <v>1.5509524999999997</v>
      </c>
      <c r="X183" s="22"/>
      <c r="Y183" s="16">
        <f t="shared" ref="Y183" si="248">Y182</f>
        <v>0.81287643099999995</v>
      </c>
      <c r="Z183" s="16">
        <f t="shared" ref="Z183:AH183" si="249">Z182</f>
        <v>3.7839251858999998</v>
      </c>
      <c r="AA183" s="16">
        <f t="shared" si="249"/>
        <v>0.46887526499999999</v>
      </c>
      <c r="AB183" s="16">
        <f t="shared" si="249"/>
        <v>0.69015518639999995</v>
      </c>
      <c r="AC183" s="16">
        <f t="shared" si="249"/>
        <v>2.0729415449999999</v>
      </c>
      <c r="AD183" s="16">
        <f t="shared" si="249"/>
        <v>7.3888928185999996</v>
      </c>
      <c r="AE183" s="16">
        <f t="shared" si="249"/>
        <v>9.6209095999999994E-2</v>
      </c>
      <c r="AF183" s="16">
        <f t="shared" si="249"/>
        <v>0.44383815959999995</v>
      </c>
      <c r="AG183" s="16">
        <f t="shared" si="249"/>
        <v>0.83206319500000003</v>
      </c>
      <c r="AH183" s="16">
        <f t="shared" si="249"/>
        <v>2.3039626163999998</v>
      </c>
      <c r="AI183" s="18">
        <f t="shared" si="177"/>
        <v>2.1691506409999999</v>
      </c>
      <c r="AJ183" s="41">
        <f t="shared" si="177"/>
        <v>7.8327309781999999</v>
      </c>
    </row>
    <row r="184" spans="1:36" x14ac:dyDescent="0.2">
      <c r="A184" s="29" t="s">
        <v>9</v>
      </c>
      <c r="B184" s="37">
        <v>2003</v>
      </c>
      <c r="C184" s="15">
        <v>14.084956956521738</v>
      </c>
      <c r="D184" s="15">
        <v>124.72953833333332</v>
      </c>
      <c r="E184" s="15">
        <v>3.8127834782608701</v>
      </c>
      <c r="F184" s="15">
        <v>4.8801691666666676</v>
      </c>
      <c r="G184" s="15">
        <v>4.5797130434782609</v>
      </c>
      <c r="H184" s="15">
        <v>14.773646250000001</v>
      </c>
      <c r="I184" s="15">
        <v>2.4596956521739126</v>
      </c>
      <c r="J184" s="15">
        <v>6.4410833333333324</v>
      </c>
      <c r="K184" s="15">
        <v>1.1917747826086953</v>
      </c>
      <c r="L184" s="15">
        <v>2.8454600000000005</v>
      </c>
      <c r="M184" s="14">
        <f t="shared" si="228"/>
        <v>2003</v>
      </c>
      <c r="N184" s="23">
        <f t="shared" si="216"/>
        <v>14.084956956521738</v>
      </c>
      <c r="O184" s="23">
        <f t="shared" si="217"/>
        <v>110.64458137681159</v>
      </c>
      <c r="P184" s="43">
        <f t="shared" si="218"/>
        <v>3.8127834782608701</v>
      </c>
      <c r="Q184" s="43">
        <f t="shared" si="219"/>
        <v>1.0673856884057975</v>
      </c>
      <c r="R184" s="43">
        <f t="shared" si="220"/>
        <v>4.5797130434782609</v>
      </c>
      <c r="S184" s="43">
        <f t="shared" si="221"/>
        <v>10.19393320652174</v>
      </c>
      <c r="T184" s="43">
        <f t="shared" si="222"/>
        <v>2.4596956521739126</v>
      </c>
      <c r="U184" s="43">
        <f t="shared" si="223"/>
        <v>3.9813876811594198</v>
      </c>
      <c r="V184" s="43">
        <f t="shared" si="224"/>
        <v>1.1917747826086953</v>
      </c>
      <c r="W184" s="43">
        <f t="shared" si="225"/>
        <v>1.6536852173913053</v>
      </c>
      <c r="X184" s="22"/>
      <c r="Y184" s="16">
        <f t="shared" ref="Y184:AH184" si="250">Y183</f>
        <v>0.81287643099999995</v>
      </c>
      <c r="Z184" s="16">
        <f t="shared" si="250"/>
        <v>3.7839251858999998</v>
      </c>
      <c r="AA184" s="16">
        <f t="shared" si="250"/>
        <v>0.46887526499999999</v>
      </c>
      <c r="AB184" s="16">
        <f t="shared" si="250"/>
        <v>0.69015518639999995</v>
      </c>
      <c r="AC184" s="16">
        <f t="shared" si="250"/>
        <v>2.0729415449999999</v>
      </c>
      <c r="AD184" s="16">
        <f t="shared" si="250"/>
        <v>7.3888928185999996</v>
      </c>
      <c r="AE184" s="16">
        <f t="shared" si="250"/>
        <v>9.6209095999999994E-2</v>
      </c>
      <c r="AF184" s="16">
        <f t="shared" si="250"/>
        <v>0.44383815959999995</v>
      </c>
      <c r="AG184" s="16">
        <f t="shared" si="250"/>
        <v>0.83206319500000003</v>
      </c>
      <c r="AH184" s="16">
        <f t="shared" si="250"/>
        <v>2.3039626163999998</v>
      </c>
      <c r="AI184" s="18">
        <f t="shared" si="177"/>
        <v>2.1691506409999999</v>
      </c>
      <c r="AJ184" s="41">
        <f t="shared" si="177"/>
        <v>7.8327309781999999</v>
      </c>
    </row>
    <row r="185" spans="1:36" x14ac:dyDescent="0.2">
      <c r="A185" s="29" t="s">
        <v>9</v>
      </c>
      <c r="B185" s="37">
        <v>2004</v>
      </c>
      <c r="C185" s="15">
        <v>15.476395833333335</v>
      </c>
      <c r="D185" s="15">
        <v>122.23926760000002</v>
      </c>
      <c r="E185" s="15">
        <v>2.9258437500000003</v>
      </c>
      <c r="F185" s="15">
        <v>3.6224452000000009</v>
      </c>
      <c r="G185" s="15">
        <v>6.049735000000001</v>
      </c>
      <c r="H185" s="15">
        <v>15.362227200000001</v>
      </c>
      <c r="I185" s="15">
        <v>3.1613333333333338</v>
      </c>
      <c r="J185" s="15">
        <v>5.8388400000000003</v>
      </c>
      <c r="K185" s="15">
        <v>1.1898449999999998</v>
      </c>
      <c r="L185" s="15">
        <v>2.1932135999999995</v>
      </c>
      <c r="M185" s="14">
        <f t="shared" si="228"/>
        <v>2004</v>
      </c>
      <c r="N185" s="23">
        <f t="shared" si="216"/>
        <v>15.476395833333335</v>
      </c>
      <c r="O185" s="23">
        <f t="shared" si="217"/>
        <v>106.76287176666668</v>
      </c>
      <c r="P185" s="43">
        <f t="shared" si="218"/>
        <v>2.9258437500000003</v>
      </c>
      <c r="Q185" s="43">
        <f t="shared" si="219"/>
        <v>0.69660145000000062</v>
      </c>
      <c r="R185" s="43">
        <f t="shared" si="220"/>
        <v>6.049735000000001</v>
      </c>
      <c r="S185" s="43">
        <f t="shared" si="221"/>
        <v>9.3124922000000012</v>
      </c>
      <c r="T185" s="43">
        <f t="shared" si="222"/>
        <v>3.1613333333333338</v>
      </c>
      <c r="U185" s="43">
        <f t="shared" si="223"/>
        <v>2.6775066666666665</v>
      </c>
      <c r="V185" s="43">
        <f t="shared" si="224"/>
        <v>1.1898449999999998</v>
      </c>
      <c r="W185" s="43">
        <f t="shared" si="225"/>
        <v>1.0033685999999997</v>
      </c>
      <c r="X185" s="22"/>
      <c r="Y185" s="16">
        <f t="shared" ref="Y185:AH185" si="251">Y184</f>
        <v>0.81287643099999995</v>
      </c>
      <c r="Z185" s="16">
        <f t="shared" si="251"/>
        <v>3.7839251858999998</v>
      </c>
      <c r="AA185" s="16">
        <f t="shared" si="251"/>
        <v>0.46887526499999999</v>
      </c>
      <c r="AB185" s="16">
        <f t="shared" si="251"/>
        <v>0.69015518639999995</v>
      </c>
      <c r="AC185" s="16">
        <f t="shared" si="251"/>
        <v>2.0729415449999999</v>
      </c>
      <c r="AD185" s="16">
        <f t="shared" si="251"/>
        <v>7.3888928185999996</v>
      </c>
      <c r="AE185" s="16">
        <f t="shared" si="251"/>
        <v>9.6209095999999994E-2</v>
      </c>
      <c r="AF185" s="16">
        <f t="shared" si="251"/>
        <v>0.44383815959999995</v>
      </c>
      <c r="AG185" s="16">
        <f t="shared" si="251"/>
        <v>0.83206319500000003</v>
      </c>
      <c r="AH185" s="16">
        <f t="shared" si="251"/>
        <v>2.3039626163999998</v>
      </c>
      <c r="AI185" s="18">
        <f t="shared" si="177"/>
        <v>2.1691506409999999</v>
      </c>
      <c r="AJ185" s="41">
        <f t="shared" si="177"/>
        <v>7.8327309781999999</v>
      </c>
    </row>
    <row r="186" spans="1:36" x14ac:dyDescent="0.2">
      <c r="A186" s="29" t="s">
        <v>9</v>
      </c>
      <c r="B186" s="37">
        <v>2005</v>
      </c>
      <c r="C186" s="15">
        <v>19.980746249999999</v>
      </c>
      <c r="D186" s="15">
        <v>174.51071960000002</v>
      </c>
      <c r="E186" s="15">
        <v>4.2810633333333339</v>
      </c>
      <c r="F186" s="15">
        <v>3.7972484000000004</v>
      </c>
      <c r="G186" s="15">
        <v>5.2626270833333324</v>
      </c>
      <c r="H186" s="15">
        <v>14.247067999999999</v>
      </c>
      <c r="I186" s="15">
        <v>3.226541666666666</v>
      </c>
      <c r="J186" s="15">
        <v>8.2945200000000003</v>
      </c>
      <c r="K186" s="15">
        <v>1.4257225</v>
      </c>
      <c r="L186" s="15">
        <v>3.5191103999999997</v>
      </c>
      <c r="M186" s="14">
        <f t="shared" si="228"/>
        <v>2005</v>
      </c>
      <c r="N186" s="23">
        <f t="shared" si="216"/>
        <v>19.980746249999999</v>
      </c>
      <c r="O186" s="23">
        <f t="shared" si="217"/>
        <v>154.52997335000001</v>
      </c>
      <c r="P186" s="43">
        <f t="shared" si="218"/>
        <v>4.2810633333333339</v>
      </c>
      <c r="Q186" s="43">
        <f t="shared" si="219"/>
        <v>-0.48381493333333347</v>
      </c>
      <c r="R186" s="43">
        <f t="shared" si="220"/>
        <v>5.2626270833333324</v>
      </c>
      <c r="S186" s="43">
        <f t="shared" si="221"/>
        <v>8.9844409166666672</v>
      </c>
      <c r="T186" s="43">
        <f t="shared" si="222"/>
        <v>3.226541666666666</v>
      </c>
      <c r="U186" s="43">
        <f t="shared" si="223"/>
        <v>5.0679783333333344</v>
      </c>
      <c r="V186" s="43">
        <f t="shared" si="224"/>
        <v>1.4257225</v>
      </c>
      <c r="W186" s="43">
        <f t="shared" si="225"/>
        <v>2.0933878999999997</v>
      </c>
      <c r="X186" s="22"/>
      <c r="Y186" s="16">
        <f t="shared" ref="Y186:AH186" si="252">Y185</f>
        <v>0.81287643099999995</v>
      </c>
      <c r="Z186" s="16">
        <f t="shared" si="252"/>
        <v>3.7839251858999998</v>
      </c>
      <c r="AA186" s="16">
        <f t="shared" si="252"/>
        <v>0.46887526499999999</v>
      </c>
      <c r="AB186" s="16">
        <f t="shared" si="252"/>
        <v>0.69015518639999995</v>
      </c>
      <c r="AC186" s="16">
        <f t="shared" si="252"/>
        <v>2.0729415449999999</v>
      </c>
      <c r="AD186" s="16">
        <f t="shared" si="252"/>
        <v>7.3888928185999996</v>
      </c>
      <c r="AE186" s="16">
        <f t="shared" si="252"/>
        <v>9.6209095999999994E-2</v>
      </c>
      <c r="AF186" s="16">
        <f t="shared" si="252"/>
        <v>0.44383815959999995</v>
      </c>
      <c r="AG186" s="16">
        <f t="shared" si="252"/>
        <v>0.83206319500000003</v>
      </c>
      <c r="AH186" s="16">
        <f t="shared" si="252"/>
        <v>2.3039626163999998</v>
      </c>
      <c r="AI186" s="18">
        <f t="shared" si="177"/>
        <v>2.1691506409999999</v>
      </c>
      <c r="AJ186" s="41">
        <f t="shared" si="177"/>
        <v>7.8327309781999999</v>
      </c>
    </row>
    <row r="187" spans="1:36" x14ac:dyDescent="0.2">
      <c r="A187" s="29" t="s">
        <v>9</v>
      </c>
      <c r="B187" s="37">
        <v>2006</v>
      </c>
      <c r="C187" s="15">
        <v>19.278799583333335</v>
      </c>
      <c r="D187" s="15">
        <v>134.48697640000003</v>
      </c>
      <c r="E187" s="15">
        <v>3.4986262499999996</v>
      </c>
      <c r="F187" s="15">
        <v>2.9221407999999998</v>
      </c>
      <c r="G187" s="15">
        <v>5.5706449999999998</v>
      </c>
      <c r="H187" s="15">
        <v>15.074726400000001</v>
      </c>
      <c r="I187" s="15">
        <v>3.4102083333333333</v>
      </c>
      <c r="J187" s="15">
        <v>6.9536800000000003</v>
      </c>
      <c r="K187" s="15">
        <v>1.8086595833333332</v>
      </c>
      <c r="L187" s="15">
        <v>2.5463903999999999</v>
      </c>
      <c r="M187" s="14">
        <f t="shared" si="228"/>
        <v>2006</v>
      </c>
      <c r="N187" s="23">
        <f t="shared" si="216"/>
        <v>19.278799583333335</v>
      </c>
      <c r="O187" s="23">
        <f t="shared" si="217"/>
        <v>115.20817681666669</v>
      </c>
      <c r="P187" s="43">
        <f t="shared" si="218"/>
        <v>3.4986262499999996</v>
      </c>
      <c r="Q187" s="43">
        <f t="shared" si="219"/>
        <v>-0.57648544999999984</v>
      </c>
      <c r="R187" s="43">
        <f t="shared" si="220"/>
        <v>5.5706449999999998</v>
      </c>
      <c r="S187" s="43">
        <f t="shared" si="221"/>
        <v>9.5040814000000005</v>
      </c>
      <c r="T187" s="43">
        <f t="shared" si="222"/>
        <v>3.4102083333333333</v>
      </c>
      <c r="U187" s="43">
        <f t="shared" si="223"/>
        <v>3.543471666666667</v>
      </c>
      <c r="V187" s="43">
        <f t="shared" si="224"/>
        <v>1.8086595833333332</v>
      </c>
      <c r="W187" s="43">
        <f t="shared" si="225"/>
        <v>0.73773081666666673</v>
      </c>
      <c r="X187" s="22"/>
      <c r="Y187" s="16">
        <f t="shared" ref="Y187:AH187" si="253">Y186</f>
        <v>0.81287643099999995</v>
      </c>
      <c r="Z187" s="16">
        <f t="shared" si="253"/>
        <v>3.7839251858999998</v>
      </c>
      <c r="AA187" s="16">
        <f t="shared" si="253"/>
        <v>0.46887526499999999</v>
      </c>
      <c r="AB187" s="16">
        <f t="shared" si="253"/>
        <v>0.69015518639999995</v>
      </c>
      <c r="AC187" s="16">
        <f t="shared" si="253"/>
        <v>2.0729415449999999</v>
      </c>
      <c r="AD187" s="16">
        <f t="shared" si="253"/>
        <v>7.3888928185999996</v>
      </c>
      <c r="AE187" s="16">
        <f t="shared" si="253"/>
        <v>9.6209095999999994E-2</v>
      </c>
      <c r="AF187" s="16">
        <f t="shared" si="253"/>
        <v>0.44383815959999995</v>
      </c>
      <c r="AG187" s="16">
        <f t="shared" si="253"/>
        <v>0.83206319500000003</v>
      </c>
      <c r="AH187" s="16">
        <f t="shared" si="253"/>
        <v>2.3039626163999998</v>
      </c>
      <c r="AI187" s="18">
        <f t="shared" si="177"/>
        <v>2.1691506409999999</v>
      </c>
      <c r="AJ187" s="41">
        <f t="shared" si="177"/>
        <v>7.8327309781999999</v>
      </c>
    </row>
    <row r="188" spans="1:36" x14ac:dyDescent="0.2">
      <c r="A188" s="29" t="s">
        <v>9</v>
      </c>
      <c r="B188" s="37">
        <v>2007</v>
      </c>
      <c r="C188" s="15">
        <v>17.331635217391305</v>
      </c>
      <c r="D188" s="15">
        <v>125.56696666666666</v>
      </c>
      <c r="E188" s="15">
        <v>3.2157317391304345</v>
      </c>
      <c r="F188" s="15">
        <v>3.671296666666668</v>
      </c>
      <c r="G188" s="15">
        <v>4.3384669565217395</v>
      </c>
      <c r="H188" s="15">
        <v>15.066993333333336</v>
      </c>
      <c r="I188" s="15">
        <v>2.7048260869565213</v>
      </c>
      <c r="J188" s="15">
        <v>6.3977499999999994</v>
      </c>
      <c r="K188" s="15">
        <v>1.4581617391304349</v>
      </c>
      <c r="L188" s="15">
        <v>2.5318883333333333</v>
      </c>
      <c r="M188" s="14">
        <f t="shared" si="228"/>
        <v>2007</v>
      </c>
      <c r="N188" s="23">
        <f t="shared" si="216"/>
        <v>17.331635217391305</v>
      </c>
      <c r="O188" s="23">
        <f t="shared" si="217"/>
        <v>108.23533144927535</v>
      </c>
      <c r="P188" s="43">
        <f t="shared" si="218"/>
        <v>3.2157317391304345</v>
      </c>
      <c r="Q188" s="43">
        <f t="shared" si="219"/>
        <v>0.45556492753623345</v>
      </c>
      <c r="R188" s="43">
        <f t="shared" si="220"/>
        <v>4.3384669565217395</v>
      </c>
      <c r="S188" s="43">
        <f t="shared" si="221"/>
        <v>10.728526376811597</v>
      </c>
      <c r="T188" s="43">
        <f t="shared" si="222"/>
        <v>2.7048260869565213</v>
      </c>
      <c r="U188" s="43">
        <f t="shared" si="223"/>
        <v>3.6929239130434781</v>
      </c>
      <c r="V188" s="43">
        <f t="shared" si="224"/>
        <v>1.4581617391304349</v>
      </c>
      <c r="W188" s="25">
        <f t="shared" si="225"/>
        <v>1.0737265942028984</v>
      </c>
      <c r="X188" s="22"/>
      <c r="Y188" s="16">
        <f t="shared" ref="Y188:AH188" si="254">Y187</f>
        <v>0.81287643099999995</v>
      </c>
      <c r="Z188" s="16">
        <f t="shared" si="254"/>
        <v>3.7839251858999998</v>
      </c>
      <c r="AA188" s="16">
        <f t="shared" si="254"/>
        <v>0.46887526499999999</v>
      </c>
      <c r="AB188" s="16">
        <f t="shared" si="254"/>
        <v>0.69015518639999995</v>
      </c>
      <c r="AC188" s="16">
        <f t="shared" si="254"/>
        <v>2.0729415449999999</v>
      </c>
      <c r="AD188" s="16">
        <f t="shared" si="254"/>
        <v>7.3888928185999996</v>
      </c>
      <c r="AE188" s="16">
        <f t="shared" si="254"/>
        <v>9.6209095999999994E-2</v>
      </c>
      <c r="AF188" s="16">
        <f t="shared" si="254"/>
        <v>0.44383815959999995</v>
      </c>
      <c r="AG188" s="16">
        <f t="shared" si="254"/>
        <v>0.83206319500000003</v>
      </c>
      <c r="AH188" s="16">
        <f t="shared" si="254"/>
        <v>2.3039626163999998</v>
      </c>
      <c r="AI188" s="18">
        <f t="shared" si="177"/>
        <v>2.1691506409999999</v>
      </c>
      <c r="AJ188" s="41">
        <f t="shared" si="177"/>
        <v>7.8327309781999999</v>
      </c>
    </row>
    <row r="189" spans="1:36" x14ac:dyDescent="0.2">
      <c r="A189" s="29" t="s">
        <v>9</v>
      </c>
      <c r="B189" s="37">
        <v>2008</v>
      </c>
      <c r="C189" s="15">
        <v>15.300302499999999</v>
      </c>
      <c r="D189" s="15">
        <v>77.673100000000019</v>
      </c>
      <c r="E189" s="15">
        <v>3.0229458333333334</v>
      </c>
      <c r="F189" s="15">
        <v>4.1058804166666665</v>
      </c>
      <c r="G189" s="15">
        <v>4.7469079166666681</v>
      </c>
      <c r="H189" s="15">
        <v>13.017375416666667</v>
      </c>
      <c r="I189" s="15">
        <v>2.6926666666666663</v>
      </c>
      <c r="J189" s="15">
        <v>5.7341666666666669</v>
      </c>
      <c r="K189" s="15">
        <v>1.2672124999999999</v>
      </c>
      <c r="L189" s="15">
        <v>2.4303550000000005</v>
      </c>
      <c r="M189" s="14">
        <f t="shared" si="228"/>
        <v>2008</v>
      </c>
      <c r="N189" s="23">
        <f t="shared" si="216"/>
        <v>15.300302499999999</v>
      </c>
      <c r="O189" s="23">
        <f t="shared" si="217"/>
        <v>62.372797500000019</v>
      </c>
      <c r="P189" s="43">
        <f t="shared" si="218"/>
        <v>3.0229458333333334</v>
      </c>
      <c r="Q189" s="43">
        <f t="shared" si="219"/>
        <v>1.082934583333333</v>
      </c>
      <c r="R189" s="43">
        <f t="shared" si="220"/>
        <v>4.7469079166666681</v>
      </c>
      <c r="S189" s="43">
        <f t="shared" si="221"/>
        <v>8.2704674999999988</v>
      </c>
      <c r="T189" s="43">
        <f t="shared" si="222"/>
        <v>2.6926666666666663</v>
      </c>
      <c r="U189" s="43">
        <f t="shared" si="223"/>
        <v>3.0415000000000005</v>
      </c>
      <c r="V189" s="43">
        <f t="shared" si="224"/>
        <v>1.2672124999999999</v>
      </c>
      <c r="W189" s="25">
        <f t="shared" si="225"/>
        <v>1.1631425000000006</v>
      </c>
      <c r="X189" s="22"/>
      <c r="Y189" s="16">
        <f t="shared" ref="Y189:AH189" si="255">Y188</f>
        <v>0.81287643099999995</v>
      </c>
      <c r="Z189" s="16">
        <f t="shared" si="255"/>
        <v>3.7839251858999998</v>
      </c>
      <c r="AA189" s="16">
        <f t="shared" si="255"/>
        <v>0.46887526499999999</v>
      </c>
      <c r="AB189" s="16">
        <f t="shared" si="255"/>
        <v>0.69015518639999995</v>
      </c>
      <c r="AC189" s="16">
        <f t="shared" si="255"/>
        <v>2.0729415449999999</v>
      </c>
      <c r="AD189" s="16">
        <f t="shared" si="255"/>
        <v>7.3888928185999996</v>
      </c>
      <c r="AE189" s="16">
        <f t="shared" si="255"/>
        <v>9.6209095999999994E-2</v>
      </c>
      <c r="AF189" s="16">
        <f t="shared" si="255"/>
        <v>0.44383815959999995</v>
      </c>
      <c r="AG189" s="16">
        <f t="shared" si="255"/>
        <v>0.83206319500000003</v>
      </c>
      <c r="AH189" s="16">
        <f t="shared" si="255"/>
        <v>2.3039626163999998</v>
      </c>
      <c r="AI189" s="18">
        <f t="shared" si="177"/>
        <v>2.1691506409999999</v>
      </c>
      <c r="AJ189" s="41">
        <f t="shared" si="177"/>
        <v>7.8327309781999999</v>
      </c>
    </row>
    <row r="190" spans="1:36" x14ac:dyDescent="0.2">
      <c r="A190" s="29" t="s">
        <v>9</v>
      </c>
      <c r="B190" s="37">
        <v>2009</v>
      </c>
      <c r="C190" s="15">
        <v>10.988780869565218</v>
      </c>
      <c r="D190" s="15">
        <v>63.002944583333324</v>
      </c>
      <c r="E190" s="15">
        <v>2.2523339130434783</v>
      </c>
      <c r="F190" s="15">
        <v>2.5946591666666663</v>
      </c>
      <c r="G190" s="15">
        <v>3.8284373913043477</v>
      </c>
      <c r="H190" s="15">
        <v>10.215863750000002</v>
      </c>
      <c r="I190" s="15">
        <v>2.0830869565217394</v>
      </c>
      <c r="J190" s="15">
        <v>4.2880000000000003</v>
      </c>
      <c r="K190" s="15">
        <v>1.5693704347826087</v>
      </c>
      <c r="L190" s="15">
        <v>2.3932424999999999</v>
      </c>
      <c r="M190" s="14">
        <f t="shared" si="228"/>
        <v>2009</v>
      </c>
      <c r="N190" s="23">
        <f t="shared" si="216"/>
        <v>10.988780869565218</v>
      </c>
      <c r="O190" s="23">
        <f t="shared" si="217"/>
        <v>52.014163713768106</v>
      </c>
      <c r="P190" s="43">
        <f t="shared" si="218"/>
        <v>2.2523339130434783</v>
      </c>
      <c r="Q190" s="43">
        <f t="shared" si="219"/>
        <v>0.342325253623188</v>
      </c>
      <c r="R190" s="43">
        <f t="shared" si="220"/>
        <v>3.8284373913043477</v>
      </c>
      <c r="S190" s="43">
        <f t="shared" si="221"/>
        <v>6.3874263586956541</v>
      </c>
      <c r="T190" s="43">
        <f t="shared" si="222"/>
        <v>2.0830869565217394</v>
      </c>
      <c r="U190" s="43">
        <f t="shared" si="223"/>
        <v>2.2049130434782609</v>
      </c>
      <c r="V190" s="43">
        <f t="shared" si="224"/>
        <v>1.5693704347826087</v>
      </c>
      <c r="W190" s="43">
        <f t="shared" si="225"/>
        <v>0.8238720652173912</v>
      </c>
      <c r="X190" s="22"/>
      <c r="Y190" s="16">
        <f t="shared" ref="Y190:AH190" si="256">Y189</f>
        <v>0.81287643099999995</v>
      </c>
      <c r="Z190" s="16">
        <f t="shared" si="256"/>
        <v>3.7839251858999998</v>
      </c>
      <c r="AA190" s="16">
        <f t="shared" si="256"/>
        <v>0.46887526499999999</v>
      </c>
      <c r="AB190" s="16">
        <f t="shared" si="256"/>
        <v>0.69015518639999995</v>
      </c>
      <c r="AC190" s="16">
        <f t="shared" si="256"/>
        <v>2.0729415449999999</v>
      </c>
      <c r="AD190" s="16">
        <f t="shared" si="256"/>
        <v>7.3888928185999996</v>
      </c>
      <c r="AE190" s="16">
        <f t="shared" si="256"/>
        <v>9.6209095999999994E-2</v>
      </c>
      <c r="AF190" s="16">
        <f t="shared" si="256"/>
        <v>0.44383815959999995</v>
      </c>
      <c r="AG190" s="16">
        <f t="shared" si="256"/>
        <v>0.83206319500000003</v>
      </c>
      <c r="AH190" s="16">
        <f t="shared" si="256"/>
        <v>2.3039626163999998</v>
      </c>
      <c r="AI190" s="18">
        <f t="shared" si="177"/>
        <v>2.1691506409999999</v>
      </c>
      <c r="AJ190" s="41">
        <f t="shared" si="177"/>
        <v>7.8327309781999999</v>
      </c>
    </row>
    <row r="191" spans="1:36" x14ac:dyDescent="0.2">
      <c r="A191" s="29" t="s">
        <v>9</v>
      </c>
      <c r="B191" s="37">
        <v>2010</v>
      </c>
      <c r="C191" s="15">
        <v>16.470410416666667</v>
      </c>
      <c r="D191" s="15">
        <v>63.805616250000007</v>
      </c>
      <c r="E191" s="15">
        <v>3.0192237500000005</v>
      </c>
      <c r="F191" s="15">
        <v>4.7471066666666673</v>
      </c>
      <c r="G191" s="15">
        <v>4.5628929166666659</v>
      </c>
      <c r="H191" s="15">
        <v>13.055732083333337</v>
      </c>
      <c r="I191" s="15">
        <v>2.145291666666667</v>
      </c>
      <c r="J191" s="15">
        <v>5.2532083333333341</v>
      </c>
      <c r="K191" s="15">
        <v>1.4139550000000003</v>
      </c>
      <c r="L191" s="15">
        <v>2.6967499999999998</v>
      </c>
      <c r="M191" s="14">
        <f t="shared" si="228"/>
        <v>2010</v>
      </c>
      <c r="N191" s="23">
        <f t="shared" si="216"/>
        <v>16.470410416666667</v>
      </c>
      <c r="O191" s="23">
        <f t="shared" si="217"/>
        <v>47.33520583333334</v>
      </c>
      <c r="P191" s="43">
        <f t="shared" si="218"/>
        <v>3.0192237500000005</v>
      </c>
      <c r="Q191" s="43">
        <f t="shared" si="219"/>
        <v>1.7278829166666667</v>
      </c>
      <c r="R191" s="43">
        <f t="shared" si="220"/>
        <v>4.5628929166666659</v>
      </c>
      <c r="S191" s="43">
        <f t="shared" si="221"/>
        <v>8.4928391666666716</v>
      </c>
      <c r="T191" s="43">
        <f t="shared" si="222"/>
        <v>2.145291666666667</v>
      </c>
      <c r="U191" s="43">
        <f t="shared" si="223"/>
        <v>3.1079166666666671</v>
      </c>
      <c r="V191" s="43">
        <f t="shared" si="224"/>
        <v>1.4139550000000003</v>
      </c>
      <c r="W191" s="43">
        <f t="shared" si="225"/>
        <v>1.2827949999999995</v>
      </c>
      <c r="X191" s="22"/>
      <c r="Y191" s="16">
        <f t="shared" ref="Y191:AH191" si="257">Y190</f>
        <v>0.81287643099999995</v>
      </c>
      <c r="Z191" s="16">
        <f t="shared" si="257"/>
        <v>3.7839251858999998</v>
      </c>
      <c r="AA191" s="16">
        <f t="shared" si="257"/>
        <v>0.46887526499999999</v>
      </c>
      <c r="AB191" s="16">
        <f t="shared" si="257"/>
        <v>0.69015518639999995</v>
      </c>
      <c r="AC191" s="16">
        <f t="shared" si="257"/>
        <v>2.0729415449999999</v>
      </c>
      <c r="AD191" s="16">
        <f t="shared" si="257"/>
        <v>7.3888928185999996</v>
      </c>
      <c r="AE191" s="16">
        <f t="shared" si="257"/>
        <v>9.6209095999999994E-2</v>
      </c>
      <c r="AF191" s="16">
        <f t="shared" si="257"/>
        <v>0.44383815959999995</v>
      </c>
      <c r="AG191" s="16">
        <f t="shared" si="257"/>
        <v>0.83206319500000003</v>
      </c>
      <c r="AH191" s="16">
        <f t="shared" si="257"/>
        <v>2.3039626163999998</v>
      </c>
      <c r="AI191" s="18">
        <f t="shared" si="177"/>
        <v>2.1691506409999999</v>
      </c>
      <c r="AJ191" s="41">
        <f t="shared" si="177"/>
        <v>7.8327309781999999</v>
      </c>
    </row>
    <row r="192" spans="1:36" x14ac:dyDescent="0.2">
      <c r="A192" s="29" t="s">
        <v>9</v>
      </c>
      <c r="B192" s="37">
        <v>2011</v>
      </c>
      <c r="C192" s="15">
        <v>12.36273608695652</v>
      </c>
      <c r="D192" s="15">
        <v>66.458057916666675</v>
      </c>
      <c r="E192" s="15">
        <v>1.869228695652174</v>
      </c>
      <c r="F192" s="15">
        <v>5.5837166666666667</v>
      </c>
      <c r="G192" s="15">
        <v>3.765488695652174</v>
      </c>
      <c r="H192" s="15">
        <v>11.93242875</v>
      </c>
      <c r="I192" s="15">
        <v>1.7428695652173916</v>
      </c>
      <c r="J192" s="15">
        <v>5.0031249999999998</v>
      </c>
      <c r="K192" s="15">
        <v>1.6762147826086953</v>
      </c>
      <c r="L192" s="15">
        <v>2.2932375000000005</v>
      </c>
      <c r="M192" s="14">
        <f t="shared" si="228"/>
        <v>2011</v>
      </c>
      <c r="N192" s="23">
        <f t="shared" si="216"/>
        <v>12.36273608695652</v>
      </c>
      <c r="O192" s="23">
        <f t="shared" si="217"/>
        <v>54.095321829710159</v>
      </c>
      <c r="P192" s="43">
        <f t="shared" si="218"/>
        <v>1.869228695652174</v>
      </c>
      <c r="Q192" s="43">
        <f t="shared" si="219"/>
        <v>3.7144879710144929</v>
      </c>
      <c r="R192" s="43">
        <f t="shared" si="220"/>
        <v>3.765488695652174</v>
      </c>
      <c r="S192" s="43">
        <f t="shared" si="221"/>
        <v>8.1669400543478261</v>
      </c>
      <c r="T192" s="43">
        <f t="shared" si="222"/>
        <v>1.7428695652173916</v>
      </c>
      <c r="U192" s="43">
        <f t="shared" si="223"/>
        <v>3.260255434782608</v>
      </c>
      <c r="V192" s="43">
        <f t="shared" si="224"/>
        <v>1.6762147826086953</v>
      </c>
      <c r="W192" s="43">
        <f t="shared" si="225"/>
        <v>0.61702271739130521</v>
      </c>
      <c r="X192" s="22"/>
      <c r="Y192" s="16">
        <f t="shared" ref="Y192:AH192" si="258">Y191</f>
        <v>0.81287643099999995</v>
      </c>
      <c r="Z192" s="16">
        <f t="shared" si="258"/>
        <v>3.7839251858999998</v>
      </c>
      <c r="AA192" s="16">
        <f t="shared" si="258"/>
        <v>0.46887526499999999</v>
      </c>
      <c r="AB192" s="16">
        <f t="shared" si="258"/>
        <v>0.69015518639999995</v>
      </c>
      <c r="AC192" s="16">
        <f t="shared" si="258"/>
        <v>2.0729415449999999</v>
      </c>
      <c r="AD192" s="16">
        <f t="shared" si="258"/>
        <v>7.3888928185999996</v>
      </c>
      <c r="AE192" s="16">
        <f t="shared" si="258"/>
        <v>9.6209095999999994E-2</v>
      </c>
      <c r="AF192" s="16">
        <f t="shared" si="258"/>
        <v>0.44383815959999995</v>
      </c>
      <c r="AG192" s="16">
        <f t="shared" si="258"/>
        <v>0.83206319500000003</v>
      </c>
      <c r="AH192" s="16">
        <f t="shared" si="258"/>
        <v>2.3039626163999998</v>
      </c>
      <c r="AI192" s="18">
        <f t="shared" si="177"/>
        <v>2.1691506409999999</v>
      </c>
      <c r="AJ192" s="41">
        <f t="shared" si="177"/>
        <v>7.8327309781999999</v>
      </c>
    </row>
    <row r="193" spans="1:36" x14ac:dyDescent="0.2">
      <c r="A193" s="28" t="s">
        <v>9</v>
      </c>
      <c r="B193" s="37">
        <v>2012</v>
      </c>
      <c r="C193" s="15">
        <v>11.224713333333332</v>
      </c>
      <c r="D193" s="15">
        <v>40.042383181818174</v>
      </c>
      <c r="E193" s="15">
        <v>2.3929552380952379</v>
      </c>
      <c r="F193" s="15">
        <v>4.203610454545454</v>
      </c>
      <c r="G193" s="15">
        <v>5.3281585714285722</v>
      </c>
      <c r="H193" s="15">
        <v>11.455725909090908</v>
      </c>
      <c r="I193" s="15">
        <v>2.3958095238095241</v>
      </c>
      <c r="J193" s="15">
        <v>5.0445000000000002</v>
      </c>
      <c r="K193" s="15">
        <v>1.7213742857142857</v>
      </c>
      <c r="L193" s="15">
        <v>1.9706999999999995</v>
      </c>
      <c r="M193" s="14">
        <f t="shared" si="228"/>
        <v>2012</v>
      </c>
      <c r="N193" s="23">
        <f t="shared" si="216"/>
        <v>11.224713333333332</v>
      </c>
      <c r="O193" s="23">
        <f t="shared" si="217"/>
        <v>28.81766984848484</v>
      </c>
      <c r="P193" s="43">
        <f t="shared" si="218"/>
        <v>2.3929552380952379</v>
      </c>
      <c r="Q193" s="43">
        <f t="shared" si="219"/>
        <v>1.8106552164502161</v>
      </c>
      <c r="R193" s="43">
        <f t="shared" si="220"/>
        <v>5.3281585714285722</v>
      </c>
      <c r="S193" s="43">
        <f t="shared" si="221"/>
        <v>6.1275673376623363</v>
      </c>
      <c r="T193" s="43">
        <f t="shared" si="222"/>
        <v>2.3958095238095241</v>
      </c>
      <c r="U193" s="43">
        <f t="shared" si="223"/>
        <v>2.6486904761904762</v>
      </c>
      <c r="V193" s="43">
        <f t="shared" si="224"/>
        <v>1.7213742857142857</v>
      </c>
      <c r="W193" s="43">
        <f t="shared" si="225"/>
        <v>0.24932571428571371</v>
      </c>
      <c r="X193" s="22"/>
      <c r="Y193" s="16">
        <f t="shared" ref="Y193:AH193" si="259">Y192</f>
        <v>0.81287643099999995</v>
      </c>
      <c r="Z193" s="16">
        <f t="shared" si="259"/>
        <v>3.7839251858999998</v>
      </c>
      <c r="AA193" s="16">
        <f t="shared" si="259"/>
        <v>0.46887526499999999</v>
      </c>
      <c r="AB193" s="16">
        <f t="shared" si="259"/>
        <v>0.69015518639999995</v>
      </c>
      <c r="AC193" s="16">
        <f t="shared" si="259"/>
        <v>2.0729415449999999</v>
      </c>
      <c r="AD193" s="16">
        <f t="shared" si="259"/>
        <v>7.3888928185999996</v>
      </c>
      <c r="AE193" s="16">
        <f t="shared" si="259"/>
        <v>9.6209095999999994E-2</v>
      </c>
      <c r="AF193" s="16">
        <f t="shared" si="259"/>
        <v>0.44383815959999995</v>
      </c>
      <c r="AG193" s="16">
        <f t="shared" si="259"/>
        <v>0.83206319500000003</v>
      </c>
      <c r="AH193" s="16">
        <f t="shared" si="259"/>
        <v>2.3039626163999998</v>
      </c>
      <c r="AI193" s="18">
        <f t="shared" si="177"/>
        <v>2.1691506409999999</v>
      </c>
      <c r="AJ193" s="41">
        <f t="shared" si="177"/>
        <v>7.8327309781999999</v>
      </c>
    </row>
    <row r="194" spans="1:36" x14ac:dyDescent="0.2">
      <c r="A194" s="28" t="s">
        <v>9</v>
      </c>
      <c r="B194" s="37">
        <v>2013</v>
      </c>
      <c r="C194" s="15">
        <v>8.0644495833333352</v>
      </c>
      <c r="D194" s="15">
        <v>37.530663750000002</v>
      </c>
      <c r="E194" s="15">
        <v>1.7259233333333335</v>
      </c>
      <c r="F194" s="15">
        <v>3.8115162500000004</v>
      </c>
      <c r="G194" s="15">
        <v>3.5406429166666675</v>
      </c>
      <c r="H194" s="15">
        <v>8.6118266666666656</v>
      </c>
      <c r="I194" s="15">
        <v>1.4275416666666665</v>
      </c>
      <c r="J194" s="15">
        <v>3.6434166666666665</v>
      </c>
      <c r="K194" s="15">
        <v>0.99729583333333338</v>
      </c>
      <c r="L194" s="15">
        <v>0.87889250000000008</v>
      </c>
      <c r="M194" s="14">
        <f t="shared" si="228"/>
        <v>2013</v>
      </c>
      <c r="N194" s="23">
        <f t="shared" si="216"/>
        <v>8.0644495833333352</v>
      </c>
      <c r="O194" s="23">
        <f t="shared" si="217"/>
        <v>29.466214166666667</v>
      </c>
      <c r="P194" s="43">
        <f t="shared" si="218"/>
        <v>1.7259233333333335</v>
      </c>
      <c r="Q194" s="43">
        <f t="shared" si="219"/>
        <v>2.0855929166666671</v>
      </c>
      <c r="R194" s="43">
        <f t="shared" si="220"/>
        <v>3.5406429166666675</v>
      </c>
      <c r="S194" s="43">
        <f t="shared" si="221"/>
        <v>5.0711837499999977</v>
      </c>
      <c r="T194" s="43">
        <f t="shared" si="222"/>
        <v>1.4275416666666665</v>
      </c>
      <c r="U194" s="43">
        <f t="shared" si="223"/>
        <v>2.215875</v>
      </c>
      <c r="V194" s="43">
        <f t="shared" si="224"/>
        <v>0.99729583333333338</v>
      </c>
      <c r="W194" s="43">
        <f t="shared" si="225"/>
        <v>-0.1184033333333333</v>
      </c>
      <c r="X194" s="22"/>
      <c r="Y194" s="16">
        <f t="shared" ref="Y194:AH194" si="260">Y193</f>
        <v>0.81287643099999995</v>
      </c>
      <c r="Z194" s="16">
        <f t="shared" si="260"/>
        <v>3.7839251858999998</v>
      </c>
      <c r="AA194" s="16">
        <f t="shared" si="260"/>
        <v>0.46887526499999999</v>
      </c>
      <c r="AB194" s="16">
        <f t="shared" si="260"/>
        <v>0.69015518639999995</v>
      </c>
      <c r="AC194" s="16">
        <f t="shared" si="260"/>
        <v>2.0729415449999999</v>
      </c>
      <c r="AD194" s="16">
        <f t="shared" si="260"/>
        <v>7.3888928185999996</v>
      </c>
      <c r="AE194" s="16">
        <f t="shared" si="260"/>
        <v>9.6209095999999994E-2</v>
      </c>
      <c r="AF194" s="16">
        <f t="shared" si="260"/>
        <v>0.44383815959999995</v>
      </c>
      <c r="AG194" s="16">
        <f t="shared" si="260"/>
        <v>0.83206319500000003</v>
      </c>
      <c r="AH194" s="16">
        <f t="shared" si="260"/>
        <v>2.3039626163999998</v>
      </c>
      <c r="AI194" s="18">
        <f t="shared" si="177"/>
        <v>2.1691506409999999</v>
      </c>
      <c r="AJ194" s="41">
        <f t="shared" si="177"/>
        <v>7.8327309781999999</v>
      </c>
    </row>
    <row r="195" spans="1:36" x14ac:dyDescent="0.2">
      <c r="A195" s="28" t="s">
        <v>9</v>
      </c>
      <c r="B195" s="37">
        <v>2014</v>
      </c>
      <c r="C195" s="15">
        <v>9.6828330434782615</v>
      </c>
      <c r="D195" s="15">
        <v>36.977524166666662</v>
      </c>
      <c r="E195" s="15">
        <v>1.5492469565217388</v>
      </c>
      <c r="F195" s="15">
        <v>8.8556279166666663</v>
      </c>
      <c r="G195" s="15">
        <v>4.0242565217391304</v>
      </c>
      <c r="H195" s="15">
        <v>7.3488845833333336</v>
      </c>
      <c r="I195" s="15">
        <v>1.764826086956522</v>
      </c>
      <c r="J195" s="15">
        <v>3.6912916666666669</v>
      </c>
      <c r="K195" s="15">
        <v>1.7273060869565213</v>
      </c>
      <c r="L195" s="15">
        <v>1.4973324999999997</v>
      </c>
      <c r="M195" s="14">
        <f t="shared" si="228"/>
        <v>2014</v>
      </c>
      <c r="N195" s="23">
        <f t="shared" si="216"/>
        <v>9.6828330434782615</v>
      </c>
      <c r="O195" s="23">
        <f t="shared" si="217"/>
        <v>27.2946911231884</v>
      </c>
      <c r="P195" s="43">
        <f t="shared" si="218"/>
        <v>1.5492469565217388</v>
      </c>
      <c r="Q195" s="43">
        <f t="shared" si="219"/>
        <v>7.3063809601449279</v>
      </c>
      <c r="R195" s="43">
        <f t="shared" si="220"/>
        <v>4.0242565217391304</v>
      </c>
      <c r="S195" s="43">
        <f t="shared" si="221"/>
        <v>3.3246280615942032</v>
      </c>
      <c r="T195" s="43">
        <f t="shared" si="222"/>
        <v>1.764826086956522</v>
      </c>
      <c r="U195" s="43">
        <f t="shared" si="223"/>
        <v>1.9264655797101449</v>
      </c>
      <c r="V195" s="43">
        <f t="shared" si="224"/>
        <v>1.7273060869565213</v>
      </c>
      <c r="W195" s="43">
        <f t="shared" si="225"/>
        <v>-0.22997358695652159</v>
      </c>
      <c r="X195" s="22"/>
      <c r="Y195" s="16">
        <f t="shared" ref="Y195:AH195" si="261">Y194</f>
        <v>0.81287643099999995</v>
      </c>
      <c r="Z195" s="16">
        <f t="shared" si="261"/>
        <v>3.7839251858999998</v>
      </c>
      <c r="AA195" s="16">
        <f t="shared" si="261"/>
        <v>0.46887526499999999</v>
      </c>
      <c r="AB195" s="16">
        <f t="shared" si="261"/>
        <v>0.69015518639999995</v>
      </c>
      <c r="AC195" s="16">
        <f t="shared" si="261"/>
        <v>2.0729415449999999</v>
      </c>
      <c r="AD195" s="16">
        <f t="shared" si="261"/>
        <v>7.3888928185999996</v>
      </c>
      <c r="AE195" s="16">
        <f t="shared" si="261"/>
        <v>9.6209095999999994E-2</v>
      </c>
      <c r="AF195" s="16">
        <f t="shared" si="261"/>
        <v>0.44383815959999995</v>
      </c>
      <c r="AG195" s="16">
        <f t="shared" si="261"/>
        <v>0.83206319500000003</v>
      </c>
      <c r="AH195" s="16">
        <f t="shared" si="261"/>
        <v>2.3039626163999998</v>
      </c>
      <c r="AI195" s="18">
        <f t="shared" si="177"/>
        <v>2.1691506409999999</v>
      </c>
      <c r="AJ195" s="41">
        <f t="shared" si="177"/>
        <v>7.8327309781999999</v>
      </c>
    </row>
    <row r="196" spans="1:36" x14ac:dyDescent="0.2">
      <c r="A196" s="28" t="s">
        <v>9</v>
      </c>
      <c r="B196" s="37">
        <v>2015</v>
      </c>
      <c r="C196" s="15">
        <v>5.8387478260869567</v>
      </c>
      <c r="D196" s="15">
        <v>31.40498791666667</v>
      </c>
      <c r="E196" s="15">
        <v>1.7648734782608695</v>
      </c>
      <c r="F196" s="15">
        <v>5.2430416666666666</v>
      </c>
      <c r="G196" s="15">
        <v>4.5822960869565215</v>
      </c>
      <c r="H196" s="15">
        <v>10.181033333333332</v>
      </c>
      <c r="I196" s="15">
        <v>1.7034739130434777</v>
      </c>
      <c r="J196" s="15">
        <v>4.1842333333333324</v>
      </c>
      <c r="K196" s="15">
        <v>1.7367826086956522</v>
      </c>
      <c r="L196" s="15">
        <v>2.265719583333333</v>
      </c>
      <c r="M196" s="14">
        <f t="shared" si="228"/>
        <v>2015</v>
      </c>
      <c r="N196" s="23">
        <f t="shared" si="216"/>
        <v>5.8387478260869567</v>
      </c>
      <c r="O196" s="23">
        <f t="shared" si="217"/>
        <v>25.566240090579711</v>
      </c>
      <c r="P196" s="43">
        <f t="shared" si="218"/>
        <v>1.7648734782608695</v>
      </c>
      <c r="Q196" s="43">
        <f t="shared" si="219"/>
        <v>3.4781681884057969</v>
      </c>
      <c r="R196" s="43">
        <f t="shared" si="220"/>
        <v>4.5822960869565215</v>
      </c>
      <c r="S196" s="43">
        <f t="shared" si="221"/>
        <v>5.5987372463768104</v>
      </c>
      <c r="T196" s="43">
        <f t="shared" si="222"/>
        <v>1.7034739130434777</v>
      </c>
      <c r="U196" s="43">
        <f t="shared" si="223"/>
        <v>2.4807594202898544</v>
      </c>
      <c r="V196" s="43">
        <f t="shared" si="224"/>
        <v>1.7367826086956522</v>
      </c>
      <c r="W196" s="43">
        <f t="shared" si="225"/>
        <v>0.52893697463768086</v>
      </c>
      <c r="X196" s="22"/>
      <c r="Y196" s="16">
        <f t="shared" ref="Y196:AH196" si="262">Y195</f>
        <v>0.81287643099999995</v>
      </c>
      <c r="Z196" s="16">
        <f t="shared" si="262"/>
        <v>3.7839251858999998</v>
      </c>
      <c r="AA196" s="16">
        <f t="shared" si="262"/>
        <v>0.46887526499999999</v>
      </c>
      <c r="AB196" s="16">
        <f t="shared" si="262"/>
        <v>0.69015518639999995</v>
      </c>
      <c r="AC196" s="16">
        <f t="shared" si="262"/>
        <v>2.0729415449999999</v>
      </c>
      <c r="AD196" s="16">
        <f t="shared" si="262"/>
        <v>7.3888928185999996</v>
      </c>
      <c r="AE196" s="16">
        <f t="shared" si="262"/>
        <v>9.6209095999999994E-2</v>
      </c>
      <c r="AF196" s="16">
        <f t="shared" si="262"/>
        <v>0.44383815959999995</v>
      </c>
      <c r="AG196" s="16">
        <f t="shared" si="262"/>
        <v>0.83206319500000003</v>
      </c>
      <c r="AH196" s="16">
        <f t="shared" si="262"/>
        <v>2.3039626163999998</v>
      </c>
      <c r="AI196" s="18">
        <f t="shared" si="177"/>
        <v>2.1691506409999999</v>
      </c>
      <c r="AJ196" s="41">
        <f t="shared" si="177"/>
        <v>7.8327309781999999</v>
      </c>
    </row>
    <row r="197" spans="1:36" x14ac:dyDescent="0.2">
      <c r="A197" s="28" t="s">
        <v>9</v>
      </c>
      <c r="B197" s="37">
        <v>2016</v>
      </c>
      <c r="C197" s="15">
        <v>6.6055554166666672</v>
      </c>
      <c r="D197" s="15">
        <v>24.011743333333339</v>
      </c>
      <c r="E197" s="15">
        <v>1.9721895833333332</v>
      </c>
      <c r="F197" s="15">
        <v>6.1615383333333327</v>
      </c>
      <c r="G197" s="15">
        <v>3.8129950000000004</v>
      </c>
      <c r="H197" s="15">
        <v>10.379141250000002</v>
      </c>
      <c r="I197" s="15">
        <v>1.4121500000000002</v>
      </c>
      <c r="J197" s="15">
        <v>3.9140041666666665</v>
      </c>
      <c r="K197" s="15">
        <v>1.3946912500000002</v>
      </c>
      <c r="L197" s="15">
        <v>1.6936612500000001</v>
      </c>
      <c r="M197" s="14">
        <f t="shared" si="228"/>
        <v>2016</v>
      </c>
      <c r="N197" s="23">
        <f t="shared" si="216"/>
        <v>6.6055554166666672</v>
      </c>
      <c r="O197" s="23">
        <f t="shared" si="217"/>
        <v>17.406187916666671</v>
      </c>
      <c r="P197" s="43">
        <f t="shared" si="218"/>
        <v>1.9721895833333332</v>
      </c>
      <c r="Q197" s="43">
        <f t="shared" si="219"/>
        <v>4.1893487499999997</v>
      </c>
      <c r="R197" s="43">
        <f t="shared" si="220"/>
        <v>3.8129950000000004</v>
      </c>
      <c r="S197" s="43">
        <f t="shared" si="221"/>
        <v>6.566146250000001</v>
      </c>
      <c r="T197" s="43">
        <f t="shared" si="222"/>
        <v>1.4121500000000002</v>
      </c>
      <c r="U197" s="43">
        <f t="shared" si="223"/>
        <v>2.501854166666666</v>
      </c>
      <c r="V197" s="43">
        <f t="shared" si="224"/>
        <v>1.3946912500000002</v>
      </c>
      <c r="W197" s="43">
        <f t="shared" si="225"/>
        <v>0.29896999999999996</v>
      </c>
      <c r="X197" s="22"/>
      <c r="Y197" s="16">
        <f t="shared" ref="Y197:AH197" si="263">Y196</f>
        <v>0.81287643099999995</v>
      </c>
      <c r="Z197" s="16">
        <f t="shared" si="263"/>
        <v>3.7839251858999998</v>
      </c>
      <c r="AA197" s="16">
        <f t="shared" si="263"/>
        <v>0.46887526499999999</v>
      </c>
      <c r="AB197" s="16">
        <f t="shared" si="263"/>
        <v>0.69015518639999995</v>
      </c>
      <c r="AC197" s="16">
        <f t="shared" si="263"/>
        <v>2.0729415449999999</v>
      </c>
      <c r="AD197" s="16">
        <f t="shared" si="263"/>
        <v>7.3888928185999996</v>
      </c>
      <c r="AE197" s="16">
        <f t="shared" si="263"/>
        <v>9.6209095999999994E-2</v>
      </c>
      <c r="AF197" s="16">
        <f t="shared" si="263"/>
        <v>0.44383815959999995</v>
      </c>
      <c r="AG197" s="16">
        <f t="shared" si="263"/>
        <v>0.83206319500000003</v>
      </c>
      <c r="AH197" s="16">
        <f t="shared" si="263"/>
        <v>2.3039626163999998</v>
      </c>
      <c r="AI197" s="18">
        <f t="shared" si="177"/>
        <v>2.1691506409999999</v>
      </c>
      <c r="AJ197" s="41">
        <f t="shared" si="177"/>
        <v>7.8327309781999999</v>
      </c>
    </row>
    <row r="198" spans="1:36" x14ac:dyDescent="0.2">
      <c r="A198" s="28" t="s">
        <v>9</v>
      </c>
      <c r="B198" s="37">
        <v>2017</v>
      </c>
      <c r="C198" s="15">
        <v>4.9493973913043483</v>
      </c>
      <c r="D198" s="15">
        <v>21.548305833333334</v>
      </c>
      <c r="E198" s="15">
        <v>1.4939991304347831</v>
      </c>
      <c r="F198" s="15">
        <v>5.9999441666666664</v>
      </c>
      <c r="G198" s="15">
        <v>3.055758260869565</v>
      </c>
      <c r="H198" s="15">
        <v>11.892794999999998</v>
      </c>
      <c r="I198" s="15">
        <v>1.2448434782608693</v>
      </c>
      <c r="J198" s="15">
        <v>4.0705249999999999</v>
      </c>
      <c r="K198" s="15">
        <v>1.4753747826086956</v>
      </c>
      <c r="L198" s="15">
        <v>2.1686079166666672</v>
      </c>
      <c r="M198" s="14">
        <f t="shared" si="228"/>
        <v>2017</v>
      </c>
      <c r="N198" s="23">
        <f t="shared" si="216"/>
        <v>4.9493973913043483</v>
      </c>
      <c r="O198" s="23">
        <f t="shared" si="217"/>
        <v>16.598908442028986</v>
      </c>
      <c r="P198" s="43">
        <f t="shared" si="218"/>
        <v>1.4939991304347831</v>
      </c>
      <c r="Q198" s="43">
        <f t="shared" si="219"/>
        <v>4.5059450362318838</v>
      </c>
      <c r="R198" s="43">
        <f t="shared" si="220"/>
        <v>3.055758260869565</v>
      </c>
      <c r="S198" s="43">
        <f t="shared" si="221"/>
        <v>8.8370367391304327</v>
      </c>
      <c r="T198" s="43">
        <f t="shared" si="222"/>
        <v>1.2448434782608693</v>
      </c>
      <c r="U198" s="43">
        <f t="shared" si="223"/>
        <v>2.8256815217391305</v>
      </c>
      <c r="V198" s="43">
        <f t="shared" si="224"/>
        <v>1.4753747826086956</v>
      </c>
      <c r="W198" s="43">
        <f t="shared" si="225"/>
        <v>0.6932331340579716</v>
      </c>
      <c r="X198" s="22"/>
      <c r="Y198" s="16">
        <f t="shared" ref="Y198:AH198" si="264">Y197</f>
        <v>0.81287643099999995</v>
      </c>
      <c r="Z198" s="16">
        <f t="shared" si="264"/>
        <v>3.7839251858999998</v>
      </c>
      <c r="AA198" s="16">
        <f t="shared" si="264"/>
        <v>0.46887526499999999</v>
      </c>
      <c r="AB198" s="16">
        <f t="shared" si="264"/>
        <v>0.69015518639999995</v>
      </c>
      <c r="AC198" s="16">
        <f t="shared" si="264"/>
        <v>2.0729415449999999</v>
      </c>
      <c r="AD198" s="16">
        <f t="shared" si="264"/>
        <v>7.3888928185999996</v>
      </c>
      <c r="AE198" s="16">
        <f t="shared" si="264"/>
        <v>9.6209095999999994E-2</v>
      </c>
      <c r="AF198" s="16">
        <f t="shared" si="264"/>
        <v>0.44383815959999995</v>
      </c>
      <c r="AG198" s="16">
        <f t="shared" si="264"/>
        <v>0.83206319500000003</v>
      </c>
      <c r="AH198" s="16">
        <f t="shared" si="264"/>
        <v>2.3039626163999998</v>
      </c>
      <c r="AI198" s="18">
        <f t="shared" si="177"/>
        <v>2.1691506409999999</v>
      </c>
      <c r="AJ198" s="41">
        <f t="shared" si="177"/>
        <v>7.8327309781999999</v>
      </c>
    </row>
    <row r="199" spans="1:36" x14ac:dyDescent="0.2">
      <c r="A199" s="28" t="s">
        <v>9</v>
      </c>
      <c r="B199" s="37">
        <v>2018</v>
      </c>
      <c r="C199" s="15">
        <v>5.5900052173913028</v>
      </c>
      <c r="D199" s="15">
        <v>20.230482916666666</v>
      </c>
      <c r="E199" s="15">
        <v>1.105660869565217</v>
      </c>
      <c r="F199" s="15">
        <v>9.5832537500000008</v>
      </c>
      <c r="G199" s="15">
        <v>3.5380147826086956</v>
      </c>
      <c r="H199" s="15">
        <v>10.786632500000001</v>
      </c>
      <c r="I199" s="15">
        <v>1.4845391304347826</v>
      </c>
      <c r="J199" s="15">
        <v>4.4611791666666676</v>
      </c>
      <c r="K199" s="15">
        <v>1.2258647826086955</v>
      </c>
      <c r="L199" s="15">
        <v>1.4542779166666664</v>
      </c>
      <c r="M199" s="14">
        <f t="shared" si="228"/>
        <v>2018</v>
      </c>
      <c r="N199" s="23">
        <f t="shared" si="216"/>
        <v>5.5900052173913028</v>
      </c>
      <c r="O199" s="23">
        <f t="shared" si="217"/>
        <v>14.640477699275364</v>
      </c>
      <c r="P199" s="43">
        <f t="shared" si="218"/>
        <v>1.105660869565217</v>
      </c>
      <c r="Q199" s="43">
        <f t="shared" si="219"/>
        <v>8.4775928804347842</v>
      </c>
      <c r="R199" s="43">
        <f t="shared" si="220"/>
        <v>3.5380147826086956</v>
      </c>
      <c r="S199" s="43">
        <f t="shared" si="221"/>
        <v>7.2486177173913058</v>
      </c>
      <c r="T199" s="43">
        <f t="shared" si="222"/>
        <v>1.4845391304347826</v>
      </c>
      <c r="U199" s="43">
        <f t="shared" si="223"/>
        <v>2.9766400362318848</v>
      </c>
      <c r="V199" s="43">
        <f t="shared" si="224"/>
        <v>1.2258647826086955</v>
      </c>
      <c r="W199" s="43">
        <f t="shared" si="225"/>
        <v>0.22841313405797092</v>
      </c>
      <c r="X199" s="22"/>
      <c r="Y199" s="16">
        <f t="shared" ref="Y199:AH199" si="265">Y198</f>
        <v>0.81287643099999995</v>
      </c>
      <c r="Z199" s="16">
        <f t="shared" si="265"/>
        <v>3.7839251858999998</v>
      </c>
      <c r="AA199" s="16">
        <f t="shared" si="265"/>
        <v>0.46887526499999999</v>
      </c>
      <c r="AB199" s="16">
        <f t="shared" si="265"/>
        <v>0.69015518639999995</v>
      </c>
      <c r="AC199" s="16">
        <f t="shared" si="265"/>
        <v>2.0729415449999999</v>
      </c>
      <c r="AD199" s="16">
        <f t="shared" si="265"/>
        <v>7.3888928185999996</v>
      </c>
      <c r="AE199" s="16">
        <f t="shared" si="265"/>
        <v>9.6209095999999994E-2</v>
      </c>
      <c r="AF199" s="16">
        <f t="shared" si="265"/>
        <v>0.44383815959999995</v>
      </c>
      <c r="AG199" s="16">
        <f t="shared" si="265"/>
        <v>0.83206319500000003</v>
      </c>
      <c r="AH199" s="16">
        <f t="shared" si="265"/>
        <v>2.3039626163999998</v>
      </c>
      <c r="AI199" s="18">
        <f t="shared" si="177"/>
        <v>2.1691506409999999</v>
      </c>
      <c r="AJ199" s="41">
        <f t="shared" si="177"/>
        <v>7.8327309781999999</v>
      </c>
    </row>
    <row r="200" spans="1:36" x14ac:dyDescent="0.2">
      <c r="A200" s="28" t="s">
        <v>9</v>
      </c>
      <c r="B200" s="37">
        <v>2019</v>
      </c>
      <c r="C200" s="15">
        <v>4.931250454545455</v>
      </c>
      <c r="D200" s="15">
        <v>19.572904782608692</v>
      </c>
      <c r="E200" s="15">
        <v>1.4294054545454542</v>
      </c>
      <c r="F200" s="15">
        <v>4.732799565217392</v>
      </c>
      <c r="G200" s="15">
        <v>3.2676331818181832</v>
      </c>
      <c r="H200" s="15">
        <v>9.2178678260869553</v>
      </c>
      <c r="I200" s="15">
        <v>1.7417</v>
      </c>
      <c r="J200" s="15">
        <v>4.074052173913044</v>
      </c>
      <c r="K200" s="15">
        <v>0.83436363636363631</v>
      </c>
      <c r="L200" s="15">
        <v>1.3377147826086955</v>
      </c>
      <c r="M200" s="14">
        <f t="shared" si="228"/>
        <v>2019</v>
      </c>
      <c r="N200" s="23">
        <f t="shared" si="216"/>
        <v>4.931250454545455</v>
      </c>
      <c r="O200" s="23">
        <f t="shared" si="217"/>
        <v>14.641654328063236</v>
      </c>
      <c r="P200" s="43">
        <f t="shared" si="218"/>
        <v>1.4294054545454542</v>
      </c>
      <c r="Q200" s="43">
        <f t="shared" si="219"/>
        <v>3.3033941106719378</v>
      </c>
      <c r="R200" s="43">
        <f t="shared" si="220"/>
        <v>3.2676331818181832</v>
      </c>
      <c r="S200" s="43">
        <f t="shared" si="221"/>
        <v>5.9502346442687717</v>
      </c>
      <c r="T200" s="43">
        <f t="shared" si="222"/>
        <v>1.7417</v>
      </c>
      <c r="U200" s="43">
        <f t="shared" si="223"/>
        <v>2.3323521739130442</v>
      </c>
      <c r="V200" s="43">
        <f t="shared" si="224"/>
        <v>0.83436363636363631</v>
      </c>
      <c r="W200" s="43">
        <f t="shared" si="225"/>
        <v>0.50335114624505917</v>
      </c>
      <c r="X200" s="22"/>
      <c r="Y200" s="16">
        <f t="shared" ref="Y200:AH200" si="266">Y199</f>
        <v>0.81287643099999995</v>
      </c>
      <c r="Z200" s="16">
        <f t="shared" si="266"/>
        <v>3.7839251858999998</v>
      </c>
      <c r="AA200" s="16">
        <f t="shared" si="266"/>
        <v>0.46887526499999999</v>
      </c>
      <c r="AB200" s="16">
        <f t="shared" si="266"/>
        <v>0.69015518639999995</v>
      </c>
      <c r="AC200" s="16">
        <f t="shared" si="266"/>
        <v>2.0729415449999999</v>
      </c>
      <c r="AD200" s="16">
        <f t="shared" si="266"/>
        <v>7.3888928185999996</v>
      </c>
      <c r="AE200" s="16">
        <f t="shared" si="266"/>
        <v>9.6209095999999994E-2</v>
      </c>
      <c r="AF200" s="16">
        <f t="shared" si="266"/>
        <v>0.44383815959999995</v>
      </c>
      <c r="AG200" s="16">
        <f t="shared" si="266"/>
        <v>0.83206319500000003</v>
      </c>
      <c r="AH200" s="16">
        <f t="shared" si="266"/>
        <v>2.3039626163999998</v>
      </c>
      <c r="AI200" s="18">
        <f t="shared" si="177"/>
        <v>2.1691506409999999</v>
      </c>
      <c r="AJ200" s="41">
        <f t="shared" si="177"/>
        <v>7.8327309781999999</v>
      </c>
    </row>
    <row r="201" spans="1:36" x14ac:dyDescent="0.2">
      <c r="A201" s="28" t="s">
        <v>9</v>
      </c>
      <c r="B201" s="37">
        <v>2020</v>
      </c>
      <c r="C201" s="15">
        <v>4.0922882608695659</v>
      </c>
      <c r="D201" s="15">
        <v>14.254265000000002</v>
      </c>
      <c r="E201" s="15">
        <v>1.1485556521739131</v>
      </c>
      <c r="F201" s="15">
        <v>6.1919100000000009</v>
      </c>
      <c r="G201" s="15">
        <v>2.6895134782608698</v>
      </c>
      <c r="H201" s="15">
        <v>9.1767620833333332</v>
      </c>
      <c r="I201" s="15">
        <v>1.2075130434782608</v>
      </c>
      <c r="J201" s="15">
        <v>3.8107958333333332</v>
      </c>
      <c r="K201" s="15">
        <v>0.76699782608695666</v>
      </c>
      <c r="L201" s="15">
        <v>1.2282287500000002</v>
      </c>
      <c r="M201" s="14">
        <f t="shared" si="228"/>
        <v>2020</v>
      </c>
      <c r="N201" s="23">
        <f t="shared" si="216"/>
        <v>4.0922882608695659</v>
      </c>
      <c r="O201" s="23">
        <f t="shared" si="217"/>
        <v>10.161976739130436</v>
      </c>
      <c r="P201" s="43">
        <f t="shared" si="218"/>
        <v>1.1485556521739131</v>
      </c>
      <c r="Q201" s="43">
        <f t="shared" si="219"/>
        <v>5.0433543478260878</v>
      </c>
      <c r="R201" s="43">
        <f t="shared" si="220"/>
        <v>2.6895134782608698</v>
      </c>
      <c r="S201" s="43">
        <f t="shared" si="221"/>
        <v>6.4872486050724634</v>
      </c>
      <c r="T201" s="43">
        <f t="shared" si="222"/>
        <v>1.2075130434782608</v>
      </c>
      <c r="U201" s="43">
        <f t="shared" si="223"/>
        <v>2.6032827898550721</v>
      </c>
      <c r="V201" s="43">
        <f t="shared" si="224"/>
        <v>0.76699782608695666</v>
      </c>
      <c r="W201" s="43">
        <f t="shared" si="225"/>
        <v>0.46123092391304354</v>
      </c>
      <c r="X201" s="22"/>
      <c r="Y201" s="16">
        <f t="shared" ref="Y201:AH201" si="267">Y200</f>
        <v>0.81287643099999995</v>
      </c>
      <c r="Z201" s="16">
        <f t="shared" si="267"/>
        <v>3.7839251858999998</v>
      </c>
      <c r="AA201" s="16">
        <f t="shared" si="267"/>
        <v>0.46887526499999999</v>
      </c>
      <c r="AB201" s="16">
        <f t="shared" si="267"/>
        <v>0.69015518639999995</v>
      </c>
      <c r="AC201" s="16">
        <f t="shared" si="267"/>
        <v>2.0729415449999999</v>
      </c>
      <c r="AD201" s="16">
        <f t="shared" si="267"/>
        <v>7.3888928185999996</v>
      </c>
      <c r="AE201" s="16">
        <f t="shared" si="267"/>
        <v>9.6209095999999994E-2</v>
      </c>
      <c r="AF201" s="16">
        <f t="shared" si="267"/>
        <v>0.44383815959999995</v>
      </c>
      <c r="AG201" s="16">
        <f t="shared" si="267"/>
        <v>0.83206319500000003</v>
      </c>
      <c r="AH201" s="16">
        <f t="shared" si="267"/>
        <v>2.3039626163999998</v>
      </c>
      <c r="AI201" s="18">
        <f t="shared" si="177"/>
        <v>2.1691506409999999</v>
      </c>
      <c r="AJ201" s="41">
        <f t="shared" si="177"/>
        <v>7.8327309781999999</v>
      </c>
    </row>
    <row r="202" spans="1:36" x14ac:dyDescent="0.2">
      <c r="A202" s="28" t="s">
        <v>9</v>
      </c>
      <c r="B202" s="37">
        <v>2021</v>
      </c>
      <c r="C202" s="36">
        <v>5.705088260869565</v>
      </c>
      <c r="D202" s="15">
        <v>17.760896249999998</v>
      </c>
      <c r="E202" s="15">
        <v>1.6299752173913042</v>
      </c>
      <c r="F202" s="15">
        <v>9.0596249999999987</v>
      </c>
      <c r="G202" s="15">
        <v>3.915825217391304</v>
      </c>
      <c r="H202" s="15">
        <v>10.294557083333332</v>
      </c>
      <c r="I202" s="15">
        <v>2.0071565217391303</v>
      </c>
      <c r="J202" s="15">
        <v>4.2534208333333332</v>
      </c>
      <c r="K202" s="15">
        <v>1.0352821739130433</v>
      </c>
      <c r="L202" s="15">
        <v>1.2986570833333331</v>
      </c>
      <c r="M202" s="14">
        <f t="shared" si="228"/>
        <v>2021</v>
      </c>
      <c r="N202" s="23">
        <f t="shared" si="216"/>
        <v>5.705088260869565</v>
      </c>
      <c r="O202" s="23">
        <f t="shared" si="217"/>
        <v>12.055807989130432</v>
      </c>
      <c r="P202" s="43">
        <f t="shared" si="218"/>
        <v>1.6299752173913042</v>
      </c>
      <c r="Q202" s="43">
        <f t="shared" si="219"/>
        <v>7.4296497826086947</v>
      </c>
      <c r="R202" s="43">
        <f t="shared" si="220"/>
        <v>3.915825217391304</v>
      </c>
      <c r="S202" s="43">
        <f t="shared" si="221"/>
        <v>6.3787318659420285</v>
      </c>
      <c r="T202" s="43">
        <f t="shared" si="222"/>
        <v>2.0071565217391303</v>
      </c>
      <c r="U202" s="43">
        <f t="shared" si="223"/>
        <v>2.2462643115942029</v>
      </c>
      <c r="V202" s="43">
        <f t="shared" si="224"/>
        <v>1.0352821739130433</v>
      </c>
      <c r="W202" s="43">
        <f t="shared" si="225"/>
        <v>0.26337490942028974</v>
      </c>
      <c r="X202" s="22"/>
      <c r="Y202" s="16">
        <f t="shared" ref="Y202:AH202" si="268">Y201</f>
        <v>0.81287643099999995</v>
      </c>
      <c r="Z202" s="16">
        <f t="shared" si="268"/>
        <v>3.7839251858999998</v>
      </c>
      <c r="AA202" s="16">
        <f t="shared" si="268"/>
        <v>0.46887526499999999</v>
      </c>
      <c r="AB202" s="16">
        <f t="shared" si="268"/>
        <v>0.69015518639999995</v>
      </c>
      <c r="AC202" s="16">
        <f t="shared" si="268"/>
        <v>2.0729415449999999</v>
      </c>
      <c r="AD202" s="16">
        <f t="shared" si="268"/>
        <v>7.3888928185999996</v>
      </c>
      <c r="AE202" s="16">
        <f t="shared" si="268"/>
        <v>9.6209095999999994E-2</v>
      </c>
      <c r="AF202" s="16">
        <f t="shared" si="268"/>
        <v>0.44383815959999995</v>
      </c>
      <c r="AG202" s="16">
        <f t="shared" si="268"/>
        <v>0.83206319500000003</v>
      </c>
      <c r="AH202" s="16">
        <f t="shared" si="268"/>
        <v>2.3039626163999998</v>
      </c>
      <c r="AI202" s="18">
        <f t="shared" ref="AI202:AI206" si="269">AC202+AE202</f>
        <v>2.1691506409999999</v>
      </c>
      <c r="AJ202" s="41">
        <f t="shared" ref="AJ202:AJ206" si="270">AD202+AF202</f>
        <v>7.8327309781999999</v>
      </c>
    </row>
    <row r="203" spans="1:36" x14ac:dyDescent="0.2">
      <c r="A203" s="28" t="s">
        <v>9</v>
      </c>
      <c r="B203" s="37">
        <v>2022</v>
      </c>
      <c r="C203" s="15"/>
      <c r="D203" s="15"/>
      <c r="E203" s="15"/>
      <c r="F203" s="15"/>
      <c r="G203" s="15"/>
      <c r="H203" s="15"/>
      <c r="I203" s="15"/>
      <c r="J203" s="15"/>
      <c r="K203" s="15"/>
      <c r="L203" s="15"/>
      <c r="M203" s="14">
        <f t="shared" si="228"/>
        <v>2022</v>
      </c>
      <c r="N203" s="23">
        <f t="shared" si="216"/>
        <v>0</v>
      </c>
      <c r="O203" s="23">
        <f t="shared" si="217"/>
        <v>0</v>
      </c>
      <c r="P203" s="43">
        <f t="shared" si="218"/>
        <v>0</v>
      </c>
      <c r="Q203" s="43">
        <f t="shared" si="219"/>
        <v>0</v>
      </c>
      <c r="R203" s="43">
        <f t="shared" si="220"/>
        <v>0</v>
      </c>
      <c r="S203" s="43">
        <f t="shared" si="221"/>
        <v>0</v>
      </c>
      <c r="T203" s="43">
        <f t="shared" si="222"/>
        <v>0</v>
      </c>
      <c r="U203" s="43">
        <f t="shared" si="223"/>
        <v>0</v>
      </c>
      <c r="V203" s="43">
        <f t="shared" si="224"/>
        <v>0</v>
      </c>
      <c r="W203" s="43">
        <f t="shared" si="225"/>
        <v>0</v>
      </c>
      <c r="X203" s="22"/>
      <c r="Y203" s="16">
        <f t="shared" ref="Y203:AH203" si="271">Y202</f>
        <v>0.81287643099999995</v>
      </c>
      <c r="Z203" s="16">
        <f t="shared" si="271"/>
        <v>3.7839251858999998</v>
      </c>
      <c r="AA203" s="16">
        <f t="shared" si="271"/>
        <v>0.46887526499999999</v>
      </c>
      <c r="AB203" s="16">
        <f t="shared" si="271"/>
        <v>0.69015518639999995</v>
      </c>
      <c r="AC203" s="16">
        <f t="shared" si="271"/>
        <v>2.0729415449999999</v>
      </c>
      <c r="AD203" s="16">
        <f t="shared" si="271"/>
        <v>7.3888928185999996</v>
      </c>
      <c r="AE203" s="16">
        <f t="shared" si="271"/>
        <v>9.6209095999999994E-2</v>
      </c>
      <c r="AF203" s="16">
        <f t="shared" si="271"/>
        <v>0.44383815959999995</v>
      </c>
      <c r="AG203" s="16">
        <f t="shared" si="271"/>
        <v>0.83206319500000003</v>
      </c>
      <c r="AH203" s="16">
        <f t="shared" si="271"/>
        <v>2.3039626163999998</v>
      </c>
      <c r="AI203" s="18">
        <f t="shared" si="269"/>
        <v>2.1691506409999999</v>
      </c>
      <c r="AJ203" s="41">
        <f t="shared" si="270"/>
        <v>7.8327309781999999</v>
      </c>
    </row>
    <row r="204" spans="1:36" x14ac:dyDescent="0.2">
      <c r="A204" s="28" t="s">
        <v>9</v>
      </c>
      <c r="B204" s="37">
        <v>2023</v>
      </c>
      <c r="C204" s="15"/>
      <c r="D204" s="15"/>
      <c r="E204" s="15"/>
      <c r="F204" s="15"/>
      <c r="G204" s="15"/>
      <c r="H204" s="15"/>
      <c r="I204" s="15"/>
      <c r="J204" s="15"/>
      <c r="K204" s="15"/>
      <c r="L204" s="15"/>
      <c r="M204" s="14">
        <f t="shared" si="228"/>
        <v>2023</v>
      </c>
      <c r="N204" s="23">
        <f t="shared" si="216"/>
        <v>0</v>
      </c>
      <c r="O204" s="23">
        <f t="shared" si="217"/>
        <v>0</v>
      </c>
      <c r="P204" s="43">
        <f t="shared" si="218"/>
        <v>0</v>
      </c>
      <c r="Q204" s="43">
        <f t="shared" si="219"/>
        <v>0</v>
      </c>
      <c r="R204" s="43">
        <f t="shared" si="220"/>
        <v>0</v>
      </c>
      <c r="S204" s="43">
        <f t="shared" si="221"/>
        <v>0</v>
      </c>
      <c r="T204" s="43">
        <f t="shared" si="222"/>
        <v>0</v>
      </c>
      <c r="U204" s="43">
        <f t="shared" si="223"/>
        <v>0</v>
      </c>
      <c r="V204" s="43">
        <f t="shared" si="224"/>
        <v>0</v>
      </c>
      <c r="W204" s="43">
        <f t="shared" si="225"/>
        <v>0</v>
      </c>
      <c r="X204" s="22"/>
      <c r="Y204" s="16">
        <f t="shared" ref="Y204:AH204" si="272">Y203</f>
        <v>0.81287643099999995</v>
      </c>
      <c r="Z204" s="16">
        <f t="shared" si="272"/>
        <v>3.7839251858999998</v>
      </c>
      <c r="AA204" s="16">
        <f t="shared" si="272"/>
        <v>0.46887526499999999</v>
      </c>
      <c r="AB204" s="16">
        <f t="shared" si="272"/>
        <v>0.69015518639999995</v>
      </c>
      <c r="AC204" s="16">
        <f t="shared" si="272"/>
        <v>2.0729415449999999</v>
      </c>
      <c r="AD204" s="16">
        <f t="shared" si="272"/>
        <v>7.3888928185999996</v>
      </c>
      <c r="AE204" s="16">
        <f t="shared" si="272"/>
        <v>9.6209095999999994E-2</v>
      </c>
      <c r="AF204" s="16">
        <f t="shared" si="272"/>
        <v>0.44383815959999995</v>
      </c>
      <c r="AG204" s="16">
        <f t="shared" si="272"/>
        <v>0.83206319500000003</v>
      </c>
      <c r="AH204" s="16">
        <f t="shared" si="272"/>
        <v>2.3039626163999998</v>
      </c>
      <c r="AI204" s="18">
        <f t="shared" si="269"/>
        <v>2.1691506409999999</v>
      </c>
      <c r="AJ204" s="41">
        <f t="shared" si="270"/>
        <v>7.8327309781999999</v>
      </c>
    </row>
    <row r="205" spans="1:36" x14ac:dyDescent="0.2">
      <c r="A205" s="28" t="s">
        <v>9</v>
      </c>
      <c r="B205" s="37">
        <v>2024</v>
      </c>
      <c r="C205" s="15"/>
      <c r="D205" s="15"/>
      <c r="E205" s="15"/>
      <c r="F205" s="15"/>
      <c r="G205" s="15"/>
      <c r="H205" s="15"/>
      <c r="I205" s="15"/>
      <c r="J205" s="15"/>
      <c r="K205" s="15"/>
      <c r="L205" s="15"/>
      <c r="M205" s="14">
        <f t="shared" si="228"/>
        <v>2024</v>
      </c>
      <c r="N205" s="23">
        <f t="shared" si="216"/>
        <v>0</v>
      </c>
      <c r="O205" s="23">
        <f t="shared" si="217"/>
        <v>0</v>
      </c>
      <c r="P205" s="43">
        <f t="shared" si="218"/>
        <v>0</v>
      </c>
      <c r="Q205" s="43">
        <f t="shared" si="219"/>
        <v>0</v>
      </c>
      <c r="R205" s="43">
        <f t="shared" si="220"/>
        <v>0</v>
      </c>
      <c r="S205" s="43">
        <f t="shared" si="221"/>
        <v>0</v>
      </c>
      <c r="T205" s="43">
        <f t="shared" si="222"/>
        <v>0</v>
      </c>
      <c r="U205" s="43">
        <f t="shared" si="223"/>
        <v>0</v>
      </c>
      <c r="V205" s="43">
        <f t="shared" si="224"/>
        <v>0</v>
      </c>
      <c r="W205" s="43">
        <f t="shared" si="225"/>
        <v>0</v>
      </c>
      <c r="X205" s="22"/>
      <c r="Y205" s="16">
        <f t="shared" ref="Y205:AH205" si="273">Y204</f>
        <v>0.81287643099999995</v>
      </c>
      <c r="Z205" s="16">
        <f t="shared" si="273"/>
        <v>3.7839251858999998</v>
      </c>
      <c r="AA205" s="16">
        <f t="shared" si="273"/>
        <v>0.46887526499999999</v>
      </c>
      <c r="AB205" s="16">
        <f t="shared" si="273"/>
        <v>0.69015518639999995</v>
      </c>
      <c r="AC205" s="16">
        <f t="shared" si="273"/>
        <v>2.0729415449999999</v>
      </c>
      <c r="AD205" s="16">
        <f t="shared" si="273"/>
        <v>7.3888928185999996</v>
      </c>
      <c r="AE205" s="16">
        <f t="shared" si="273"/>
        <v>9.6209095999999994E-2</v>
      </c>
      <c r="AF205" s="16">
        <f t="shared" si="273"/>
        <v>0.44383815959999995</v>
      </c>
      <c r="AG205" s="16">
        <f t="shared" si="273"/>
        <v>0.83206319500000003</v>
      </c>
      <c r="AH205" s="16">
        <f t="shared" si="273"/>
        <v>2.3039626163999998</v>
      </c>
      <c r="AI205" s="18">
        <f t="shared" si="269"/>
        <v>2.1691506409999999</v>
      </c>
      <c r="AJ205" s="41">
        <f t="shared" si="270"/>
        <v>7.8327309781999999</v>
      </c>
    </row>
    <row r="206" spans="1:36" ht="10.8" thickBot="1" x14ac:dyDescent="0.25">
      <c r="A206" s="33" t="s">
        <v>9</v>
      </c>
      <c r="B206" s="39">
        <v>2025</v>
      </c>
      <c r="C206" s="31"/>
      <c r="D206" s="31"/>
      <c r="E206" s="31"/>
      <c r="F206" s="31"/>
      <c r="G206" s="31"/>
      <c r="H206" s="31"/>
      <c r="I206" s="31"/>
      <c r="J206" s="31"/>
      <c r="K206" s="31"/>
      <c r="L206" s="31"/>
      <c r="M206" s="5">
        <f t="shared" si="228"/>
        <v>2025</v>
      </c>
      <c r="N206" s="32">
        <f t="shared" si="216"/>
        <v>0</v>
      </c>
      <c r="O206" s="32">
        <f t="shared" si="217"/>
        <v>0</v>
      </c>
      <c r="P206" s="32">
        <f t="shared" si="218"/>
        <v>0</v>
      </c>
      <c r="Q206" s="32">
        <f t="shared" si="219"/>
        <v>0</v>
      </c>
      <c r="R206" s="32">
        <f t="shared" si="220"/>
        <v>0</v>
      </c>
      <c r="S206" s="32">
        <f t="shared" si="221"/>
        <v>0</v>
      </c>
      <c r="T206" s="32">
        <f t="shared" si="222"/>
        <v>0</v>
      </c>
      <c r="U206" s="32">
        <f t="shared" si="223"/>
        <v>0</v>
      </c>
      <c r="V206" s="32">
        <f t="shared" si="224"/>
        <v>0</v>
      </c>
      <c r="W206" s="32">
        <f t="shared" si="225"/>
        <v>0</v>
      </c>
      <c r="X206" s="4"/>
      <c r="Y206" s="19">
        <f t="shared" ref="Y206:AH206" si="274">Y205</f>
        <v>0.81287643099999995</v>
      </c>
      <c r="Z206" s="19">
        <f t="shared" si="274"/>
        <v>3.7839251858999998</v>
      </c>
      <c r="AA206" s="19">
        <f t="shared" si="274"/>
        <v>0.46887526499999999</v>
      </c>
      <c r="AB206" s="19">
        <f t="shared" si="274"/>
        <v>0.69015518639999995</v>
      </c>
      <c r="AC206" s="19">
        <f t="shared" si="274"/>
        <v>2.0729415449999999</v>
      </c>
      <c r="AD206" s="19">
        <f t="shared" si="274"/>
        <v>7.3888928185999996</v>
      </c>
      <c r="AE206" s="19">
        <f t="shared" si="274"/>
        <v>9.6209095999999994E-2</v>
      </c>
      <c r="AF206" s="19">
        <f t="shared" si="274"/>
        <v>0.44383815959999995</v>
      </c>
      <c r="AG206" s="19">
        <f t="shared" si="274"/>
        <v>0.83206319500000003</v>
      </c>
      <c r="AH206" s="19">
        <f t="shared" si="274"/>
        <v>2.3039626163999998</v>
      </c>
      <c r="AI206" s="20">
        <f t="shared" si="269"/>
        <v>2.1691506409999999</v>
      </c>
      <c r="AJ206" s="42">
        <f t="shared" si="270"/>
        <v>7.8327309781999999</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Charts</vt:lpstr>
      </vt:variant>
      <vt:variant>
        <vt:i4>6</vt:i4>
      </vt:variant>
    </vt:vector>
  </HeadingPairs>
  <TitlesOfParts>
    <vt:vector size="17" baseType="lpstr">
      <vt:lpstr>Sulfate PT</vt:lpstr>
      <vt:lpstr>Sulfate PC</vt:lpstr>
      <vt:lpstr>Nitrate PT</vt:lpstr>
      <vt:lpstr>Nitrate PC</vt:lpstr>
      <vt:lpstr>OMC-LAC PT</vt:lpstr>
      <vt:lpstr>OMC-LAC PC</vt:lpstr>
      <vt:lpstr>CM PT</vt:lpstr>
      <vt:lpstr>CM PC</vt:lpstr>
      <vt:lpstr>plotting data</vt:lpstr>
      <vt:lpstr>RHII metrics NATURAL DATA</vt:lpstr>
      <vt:lpstr>RHIII metrics NATURAL DATA (2)</vt:lpstr>
      <vt:lpstr>ACAD Nitrate</vt:lpstr>
      <vt:lpstr>ACAD OMC-LAC</vt:lpstr>
      <vt:lpstr>ACAD CM</vt:lpstr>
      <vt:lpstr>MOOS Nitrate</vt:lpstr>
      <vt:lpstr>MOOS OMC-LAC</vt:lpstr>
      <vt:lpstr>MOOS CM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Downs, Tom</dc:creator>
  <cp:lastModifiedBy>Greves, Rich</cp:lastModifiedBy>
  <dcterms:created xsi:type="dcterms:W3CDTF">2017-12-17T16:20:40Z</dcterms:created>
  <dcterms:modified xsi:type="dcterms:W3CDTF">2023-01-25T16:21:12Z</dcterms:modified>
</cp:coreProperties>
</file>